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6155" windowHeight="11505"/>
  </bookViews>
  <sheets>
    <sheet name="овощи,фрукты,консервация" sheetId="1" r:id="rId1"/>
  </sheets>
  <calcPr calcId="125725"/>
</workbook>
</file>

<file path=xl/calcChain.xml><?xml version="1.0" encoding="utf-8"?>
<calcChain xmlns="http://schemas.openxmlformats.org/spreadsheetml/2006/main">
  <c r="T12" i="1"/>
  <c r="B13"/>
  <c r="E13"/>
  <c r="F13"/>
  <c r="G13"/>
  <c r="H13"/>
  <c r="I13"/>
  <c r="J13"/>
  <c r="K13"/>
  <c r="M13"/>
  <c r="O13"/>
  <c r="P13"/>
  <c r="R13"/>
  <c r="T13"/>
  <c r="T20"/>
  <c r="B21"/>
  <c r="D21"/>
  <c r="F21"/>
  <c r="G21"/>
  <c r="H21"/>
  <c r="I21"/>
  <c r="J21"/>
  <c r="L21"/>
  <c r="M21"/>
  <c r="N21"/>
  <c r="R21"/>
  <c r="T21"/>
  <c r="T28"/>
  <c r="B29"/>
  <c r="D29"/>
  <c r="F29"/>
  <c r="G29"/>
  <c r="H29"/>
  <c r="I29"/>
  <c r="J29"/>
  <c r="L29"/>
  <c r="M29"/>
  <c r="P29"/>
  <c r="R29"/>
  <c r="T29"/>
  <c r="T35"/>
  <c r="B36"/>
  <c r="D36"/>
  <c r="F36"/>
  <c r="G36"/>
  <c r="H36"/>
  <c r="I36"/>
  <c r="J36"/>
  <c r="L36"/>
  <c r="M36"/>
  <c r="P36"/>
  <c r="R36"/>
  <c r="T36"/>
  <c r="S43"/>
  <c r="B44"/>
  <c r="D44"/>
  <c r="F44"/>
  <c r="G44"/>
  <c r="H44"/>
  <c r="I44"/>
  <c r="J44"/>
  <c r="L44"/>
  <c r="M44"/>
  <c r="P44"/>
  <c r="Q44"/>
  <c r="S44"/>
  <c r="S50"/>
  <c r="B51"/>
  <c r="D51"/>
  <c r="F51"/>
  <c r="G51"/>
  <c r="H51"/>
  <c r="I51"/>
  <c r="L51"/>
  <c r="M51"/>
  <c r="N51"/>
  <c r="Q51"/>
  <c r="S51"/>
  <c r="S57"/>
  <c r="B58"/>
  <c r="D58"/>
  <c r="F58"/>
  <c r="G58"/>
  <c r="H58"/>
  <c r="I58"/>
  <c r="J58"/>
  <c r="L58"/>
  <c r="M58"/>
  <c r="Q58"/>
  <c r="S58"/>
  <c r="T64"/>
  <c r="B65"/>
  <c r="D65"/>
  <c r="F65"/>
  <c r="G65"/>
  <c r="H65"/>
  <c r="L65"/>
  <c r="M65"/>
  <c r="R65"/>
  <c r="T65"/>
  <c r="B72"/>
  <c r="D72"/>
  <c r="F72"/>
  <c r="G72"/>
  <c r="H72"/>
  <c r="I72"/>
  <c r="J72"/>
  <c r="L72"/>
  <c r="M72"/>
  <c r="N72"/>
  <c r="R72"/>
  <c r="T72"/>
  <c r="T78"/>
  <c r="B79"/>
  <c r="D79"/>
  <c r="F79"/>
  <c r="G79"/>
  <c r="H79"/>
  <c r="I79"/>
  <c r="J79"/>
  <c r="L79"/>
  <c r="M79"/>
  <c r="N79"/>
  <c r="P79"/>
  <c r="R79"/>
  <c r="T79"/>
  <c r="B86"/>
  <c r="D86"/>
  <c r="F86"/>
  <c r="G86"/>
  <c r="H86"/>
  <c r="I86"/>
  <c r="J86"/>
  <c r="L86"/>
  <c r="M86"/>
  <c r="R86"/>
  <c r="T86"/>
  <c r="B93"/>
  <c r="D93"/>
  <c r="F93"/>
  <c r="G93"/>
  <c r="H93"/>
  <c r="L93"/>
  <c r="M93"/>
  <c r="N93"/>
  <c r="P93"/>
  <c r="R93"/>
  <c r="T93"/>
  <c r="T100"/>
  <c r="B101"/>
  <c r="D101"/>
  <c r="F101"/>
  <c r="G101"/>
  <c r="H101"/>
  <c r="I101"/>
  <c r="J101"/>
  <c r="L101"/>
  <c r="M101"/>
  <c r="P101"/>
  <c r="R101"/>
  <c r="T101"/>
  <c r="B108"/>
  <c r="D108"/>
  <c r="G108"/>
  <c r="H108"/>
  <c r="I108"/>
  <c r="J108"/>
  <c r="L108"/>
  <c r="M108"/>
  <c r="N108"/>
  <c r="P108"/>
  <c r="R108"/>
  <c r="T108"/>
  <c r="B115"/>
  <c r="D115"/>
  <c r="F115"/>
  <c r="G115"/>
  <c r="H115"/>
  <c r="I115"/>
  <c r="J115"/>
  <c r="L115"/>
  <c r="M115"/>
  <c r="R115"/>
  <c r="T115"/>
  <c r="B123"/>
  <c r="B126" s="1"/>
  <c r="D123"/>
  <c r="F123"/>
  <c r="F126" s="1"/>
  <c r="G123"/>
  <c r="H123"/>
  <c r="H126" s="1"/>
  <c r="I123"/>
  <c r="J123"/>
  <c r="J126" s="1"/>
  <c r="L123"/>
  <c r="M123"/>
  <c r="M126" s="1"/>
  <c r="N123"/>
  <c r="P123"/>
  <c r="P126" s="1"/>
  <c r="R123"/>
  <c r="T123"/>
  <c r="T126" s="1"/>
  <c r="D126"/>
  <c r="G126"/>
  <c r="I126"/>
  <c r="L126"/>
  <c r="N126"/>
  <c r="R126"/>
</calcChain>
</file>

<file path=xl/sharedStrings.xml><?xml version="1.0" encoding="utf-8"?>
<sst xmlns="http://schemas.openxmlformats.org/spreadsheetml/2006/main" count="191" uniqueCount="89">
  <si>
    <r>
      <t>Дата составления сводной  таблицы     18.11.2011</t>
    </r>
    <r>
      <rPr>
        <u/>
        <sz val="12"/>
        <color indexed="8"/>
        <rFont val="Times New Roman"/>
        <family val="1"/>
        <charset val="204"/>
      </rPr>
      <t xml:space="preserve"> года</t>
    </r>
  </si>
  <si>
    <t>Ф.И.О.  руководителя                         Павлюк Е.Ю.                   Подпись ______________________</t>
  </si>
  <si>
    <t>Примечание: Лимит финансирования – 861 960  рублей.</t>
  </si>
  <si>
    <t>Телефон 8 (34675)  6-00-90,прайс-лист по состоянию на 20.10.2011г.</t>
  </si>
  <si>
    <t>ООО "Сов-Оптторг-Продукт"</t>
  </si>
  <si>
    <t>3.</t>
  </si>
  <si>
    <t>Телефон 8 (34675)  7-59-63, прайс-лист по состоянию на 20.10.2011г.</t>
  </si>
  <si>
    <t>ООО "Малахит"</t>
  </si>
  <si>
    <t>2.</t>
  </si>
  <si>
    <t>Телефон 8 922-402-65-39, прайс-лист по состоянию на 20.10.2011г.</t>
  </si>
  <si>
    <t>ИП Ходжаев Д.А.</t>
  </si>
  <si>
    <t>1.</t>
  </si>
  <si>
    <t>(Тел./факс, адрес электронной почты  или адрес) или наименование источника информации</t>
  </si>
  <si>
    <t>Контактная информация</t>
  </si>
  <si>
    <t>Наименование поставщика</t>
  </si>
  <si>
    <t>*Номер поставщика, указанный в таблице</t>
  </si>
  <si>
    <t>До      31.12.2011</t>
  </si>
  <si>
    <t>До    31.12.2011</t>
  </si>
  <si>
    <t>Срок действия цен</t>
  </si>
  <si>
    <t>Даты сбора данных</t>
  </si>
  <si>
    <t>ИТОГО с доставкой</t>
  </si>
  <si>
    <t>Стоимость доставки</t>
  </si>
  <si>
    <t>ИТОГО товары</t>
  </si>
  <si>
    <t>Итого</t>
  </si>
  <si>
    <t>Цена за ед. товара</t>
  </si>
  <si>
    <t>ОАО Компания Юнимилк</t>
  </si>
  <si>
    <t>ООО "Нордик-Трейд" г. Санкт-Петербург</t>
  </si>
  <si>
    <t>ЗАО "Мултон" г. Санкт-Петербург</t>
  </si>
  <si>
    <t>Модель, производитель</t>
  </si>
  <si>
    <t xml:space="preserve">Кол-во ед. товара, пач </t>
  </si>
  <si>
    <t>Сок  фруктовый натуральный или нектар,  0,2 л, ГОСТ 900001-2001, вкус и аромат свойственный данному фрукту, без признаков плесени и брожения, с содержанием сока не менее 45%,  упакованный в пакеты «Тетра пак»</t>
  </si>
  <si>
    <t>Наименование товара, тех.  Характеристики</t>
  </si>
  <si>
    <t>ЗАО Мултон, Московская обл.</t>
  </si>
  <si>
    <t>Сок  фруктовый  натуральный или нектар, 1 л., ГОСТ 900001-2001,  вкус и аромат свойственный данному фрукту, без признаков плесени и брожения, с содержанием сока не менее 45%,  упакованный в пакеты «Тетра пак»</t>
  </si>
  <si>
    <t>ОАО Могилев Подольский, Украина</t>
  </si>
  <si>
    <t>ООО "Славянское" г. Екатеринбург</t>
  </si>
  <si>
    <t>ООО "Домат" Белгородская обл.</t>
  </si>
  <si>
    <t xml:space="preserve">Кол-во ед. товара, кг </t>
  </si>
  <si>
    <t>Джем  фруктовый,  450 гр.,  в соответствии с ГОСТ , консистенция желеобразная, ягоды разваренные</t>
  </si>
  <si>
    <t>ЗАО Полтавские консервы, Краснодарский край</t>
  </si>
  <si>
    <t>ООО "Прод-развозка" г. Москва</t>
  </si>
  <si>
    <t>"Сарепта-Помидор Пром" г. Волгоград</t>
  </si>
  <si>
    <t>Кол-во ед. товара, бан</t>
  </si>
  <si>
    <t xml:space="preserve">Томат  – паста, 750 гр.,   ГОСТ, однородная масса, оранжево – красного или малинового цвета, вкус и запах без горечи и пригара, без признаков бомбажа, содержание сухих веществ не менее 18-25%,  без искусственных красителей, стабилизаторов и  крахмала </t>
  </si>
  <si>
    <t>ООО Бондюэль-Кубань</t>
  </si>
  <si>
    <t>ООО "Славянский консервный завод" Краснодарский край</t>
  </si>
  <si>
    <t xml:space="preserve">Зеленый  горошек  консервированный, высший сорт, 425 гр., ГОСТ 18-842-98, без признаков бомбажа </t>
  </si>
  <si>
    <t>ООО "Селижаровский консервный завод Тверская обл.</t>
  </si>
  <si>
    <t xml:space="preserve">Огурцы  консервированные без уксуса , 720 гр.,  ГОСТ, сироп прозрачный без посторонних примесей, без признаков бомбажа </t>
  </si>
  <si>
    <t>Аргентина</t>
  </si>
  <si>
    <t>Канада</t>
  </si>
  <si>
    <t xml:space="preserve">Груши  свежие,  ГОСТ Р 51783-2001, величина плода средняя (50-200 гр),  плоды чистые, без признаков порчи, урожай 2011 г.        </t>
  </si>
  <si>
    <t>Узбекистан</t>
  </si>
  <si>
    <t>Доминиканская республика</t>
  </si>
  <si>
    <t>Эквадор</t>
  </si>
  <si>
    <t>Кол-во ед. товара, кг</t>
  </si>
  <si>
    <t xml:space="preserve">                     </t>
  </si>
  <si>
    <t>Бананы  свежие, ГОСТ Р 51783-2001, плоды чистые, без признаков порчи, урожай 2011г.</t>
  </si>
  <si>
    <t>Аргентина/Марокко</t>
  </si>
  <si>
    <t>Бразилия</t>
  </si>
  <si>
    <t>Турция</t>
  </si>
  <si>
    <t>Мандарины  свежие, ГОСТ Р 51783-2001, среднего размера, диаметром не более 50 мм, плоды чистые, урожай 2011г.</t>
  </si>
  <si>
    <t>Марокко</t>
  </si>
  <si>
    <t>Апельсины  свежие, ГОСТ Р 51783-2001, среднего размера, диаметром не более 120 мм, плоды чистые, урожай 2011 г.</t>
  </si>
  <si>
    <t>Краснодар</t>
  </si>
  <si>
    <t>ЗАО "Сад-Гигант" г. Славянск-на-Кубани</t>
  </si>
  <si>
    <t>ЗАО "Виктория-92" Краснодарский край</t>
  </si>
  <si>
    <t>Яблоки  свежие, ГОСТ Р 51783-2001, плоды чистые, без признаков порчи, урожай 2011 г.</t>
  </si>
  <si>
    <t>Россия</t>
  </si>
  <si>
    <t>ООО"Агро-овощ" г. Екатеринбург</t>
  </si>
  <si>
    <t>ООО Картофель, Свердловская обл., п. Октябрьский</t>
  </si>
  <si>
    <t>Картофель  свежий, ГОСТ 7452-97, без загрязнений, содержание нитратов в норме, урожай 2011 г.</t>
  </si>
  <si>
    <t>Свекла  свежая, ГОСТ 1722-85, без загрязнений, содержание нитратов в норме, урожай 2011 г.</t>
  </si>
  <si>
    <t>Капуста  белокочанная, ГОСТ Р 51783-2001, без загрязнений, содержание нитратов в норме, урожай 2011 г.</t>
  </si>
  <si>
    <t>Казахстан</t>
  </si>
  <si>
    <t>ООО "Совхоз Карповский" Волгоградская обл., с. Карповское</t>
  </si>
  <si>
    <t xml:space="preserve"> </t>
  </si>
  <si>
    <t xml:space="preserve">Лук  репчатый, ГОСТ Р 51783-2001, сухой, без загрязнений, содержание нитратов в норме, урожай 2011г. </t>
  </si>
  <si>
    <t>Цена за ед. товара.</t>
  </si>
  <si>
    <t>ЗАО Щелкунское Свердловская обл.</t>
  </si>
  <si>
    <t>Морковь  свежая, ГОСТ Р 51782-2001, содержание нитратов в норме, урожай 2011 г.</t>
  </si>
  <si>
    <t>Начальная  цена, руб.</t>
  </si>
  <si>
    <t xml:space="preserve">Средняя цена, руб. </t>
  </si>
  <si>
    <t>Цены/ поставщики</t>
  </si>
  <si>
    <t>Средняя цена, руб.</t>
  </si>
  <si>
    <t>Категории</t>
  </si>
  <si>
    <t>Способ размещения заказа:   открытый аукцион в электронной форме</t>
  </si>
  <si>
    <t xml:space="preserve">Продукты питания (овощи, фрукты, сухофрукты, овощная и фруктовая  консервация) </t>
  </si>
  <si>
    <t>Часть IV. Обоснование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</si>
</sst>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u/>
      <sz val="12"/>
      <color indexed="8"/>
      <name val="Times New Roman"/>
      <family val="1"/>
      <charset val="204"/>
    </font>
    <font>
      <sz val="11"/>
      <name val="Calibri"/>
      <family val="2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/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1" fillId="0" borderId="0" xfId="0" applyFont="1" applyAlignment="1">
      <alignment horizontal="justify" wrapText="1"/>
    </xf>
    <xf numFmtId="0" fontId="1" fillId="0" borderId="1" xfId="0" applyFont="1" applyBorder="1" applyAlignment="1">
      <alignment horizontal="justify" wrapText="1"/>
    </xf>
    <xf numFmtId="0" fontId="1" fillId="0" borderId="2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justify" vertical="top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5" xfId="0" applyFont="1" applyBorder="1" applyAlignment="1">
      <alignment horizontal="justify" wrapText="1"/>
    </xf>
    <xf numFmtId="0" fontId="1" fillId="0" borderId="7" xfId="0" applyFont="1" applyBorder="1" applyAlignment="1">
      <alignment horizontal="justify" wrapText="1"/>
    </xf>
    <xf numFmtId="0" fontId="1" fillId="0" borderId="0" xfId="0" applyFont="1" applyBorder="1" applyAlignment="1">
      <alignment horizontal="justify" wrapText="1"/>
    </xf>
    <xf numFmtId="0" fontId="1" fillId="0" borderId="8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8" xfId="0" applyFont="1" applyBorder="1" applyAlignment="1">
      <alignment horizontal="justify" wrapText="1"/>
    </xf>
    <xf numFmtId="0" fontId="1" fillId="0" borderId="9" xfId="0" applyFont="1" applyBorder="1" applyAlignment="1">
      <alignment horizontal="justify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 vertical="center" wrapText="1"/>
    </xf>
    <xf numFmtId="0" fontId="0" fillId="0" borderId="0" xfId="0" applyBorder="1"/>
    <xf numFmtId="0" fontId="6" fillId="0" borderId="18" xfId="0" applyFont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  <xf numFmtId="0" fontId="0" fillId="0" borderId="21" xfId="0" applyBorder="1"/>
    <xf numFmtId="0" fontId="6" fillId="0" borderId="22" xfId="0" applyFont="1" applyBorder="1" applyAlignment="1">
      <alignment horizontal="center" vertical="center" wrapText="1"/>
    </xf>
    <xf numFmtId="3" fontId="6" fillId="0" borderId="23" xfId="0" applyNumberFormat="1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2" fontId="6" fillId="0" borderId="15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2" fontId="6" fillId="0" borderId="22" xfId="0" applyNumberFormat="1" applyFont="1" applyBorder="1" applyAlignment="1">
      <alignment horizontal="center" vertical="center" wrapText="1"/>
    </xf>
    <xf numFmtId="2" fontId="6" fillId="0" borderId="23" xfId="0" applyNumberFormat="1" applyFont="1" applyBorder="1" applyAlignment="1">
      <alignment horizontal="center" vertical="center" wrapText="1"/>
    </xf>
    <xf numFmtId="2" fontId="6" fillId="0" borderId="24" xfId="0" applyNumberFormat="1" applyFont="1" applyBorder="1" applyAlignment="1">
      <alignment horizontal="center"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 wrapText="1"/>
    </xf>
    <xf numFmtId="0" fontId="1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1" fontId="6" fillId="0" borderId="30" xfId="0" applyNumberFormat="1" applyFont="1" applyBorder="1" applyAlignment="1">
      <alignment horizontal="center" vertical="center" wrapText="1"/>
    </xf>
    <xf numFmtId="1" fontId="6" fillId="0" borderId="31" xfId="0" applyNumberFormat="1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2" fontId="6" fillId="0" borderId="18" xfId="0" applyNumberFormat="1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1" fontId="6" fillId="0" borderId="22" xfId="0" applyNumberFormat="1" applyFont="1" applyBorder="1" applyAlignment="1">
      <alignment horizontal="center" vertical="center" wrapText="1"/>
    </xf>
    <xf numFmtId="1" fontId="6" fillId="0" borderId="23" xfId="0" applyNumberFormat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2" fontId="6" fillId="0" borderId="25" xfId="0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0" borderId="20" xfId="0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2" fontId="6" fillId="0" borderId="42" xfId="0" applyNumberFormat="1" applyFont="1" applyBorder="1" applyAlignment="1">
      <alignment horizontal="center" vertical="center" wrapText="1"/>
    </xf>
    <xf numFmtId="2" fontId="6" fillId="0" borderId="43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0" fillId="0" borderId="44" xfId="0" applyBorder="1" applyAlignment="1">
      <alignment horizontal="left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6" xfId="0" applyBorder="1"/>
    <xf numFmtId="0" fontId="5" fillId="0" borderId="7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0" fillId="0" borderId="0" xfId="0" applyBorder="1"/>
    <xf numFmtId="0" fontId="0" fillId="0" borderId="52" xfId="0" applyBorder="1"/>
    <xf numFmtId="0" fontId="6" fillId="0" borderId="53" xfId="0" applyFont="1" applyBorder="1" applyAlignment="1">
      <alignment horizontal="center" vertical="center" wrapText="1"/>
    </xf>
    <xf numFmtId="0" fontId="0" fillId="0" borderId="19" xfId="0" applyBorder="1"/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left" vertical="center" wrapText="1"/>
    </xf>
    <xf numFmtId="0" fontId="1" fillId="0" borderId="5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140"/>
  <sheetViews>
    <sheetView tabSelected="1" topLeftCell="A118" workbookViewId="0">
      <selection activeCell="B22" sqref="B22:S24"/>
    </sheetView>
  </sheetViews>
  <sheetFormatPr defaultRowHeight="15"/>
  <cols>
    <col min="1" max="1" width="21" style="1" customWidth="1"/>
    <col min="2" max="2" width="13.140625" customWidth="1"/>
    <col min="3" max="3" width="0.28515625" hidden="1" customWidth="1"/>
    <col min="4" max="4" width="1.42578125" customWidth="1"/>
    <col min="5" max="5" width="10.7109375" customWidth="1"/>
    <col min="6" max="6" width="12.42578125" customWidth="1"/>
    <col min="7" max="7" width="14.140625" customWidth="1"/>
    <col min="8" max="8" width="14" customWidth="1"/>
    <col min="9" max="9" width="13" customWidth="1"/>
    <col min="10" max="10" width="11.28515625" customWidth="1"/>
    <col min="11" max="11" width="2.28515625" customWidth="1"/>
    <col min="12" max="12" width="11.140625" customWidth="1"/>
    <col min="13" max="13" width="12.42578125" customWidth="1"/>
    <col min="14" max="14" width="0.140625" customWidth="1"/>
    <col min="15" max="15" width="12.42578125" customWidth="1"/>
    <col min="16" max="16" width="11.85546875" customWidth="1"/>
    <col min="17" max="17" width="0.28515625" customWidth="1"/>
    <col min="18" max="18" width="9.42578125" customWidth="1"/>
    <col min="19" max="19" width="2.140625" customWidth="1"/>
    <col min="20" max="20" width="12.7109375" customWidth="1"/>
    <col min="21" max="21" width="5.28515625" customWidth="1"/>
  </cols>
  <sheetData>
    <row r="1" spans="1:22">
      <c r="A1" s="179" t="s">
        <v>88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</row>
    <row r="2" spans="1:22" ht="17.25" customHeight="1" thickBot="1">
      <c r="A2" s="176" t="s">
        <v>87</v>
      </c>
      <c r="B2" s="176"/>
      <c r="C2" s="176"/>
      <c r="D2" s="176"/>
      <c r="E2" s="176"/>
      <c r="F2" s="176"/>
      <c r="G2" s="176"/>
      <c r="H2" s="176"/>
      <c r="I2" s="2"/>
      <c r="J2" s="177"/>
      <c r="K2" s="177"/>
      <c r="L2" s="176" t="s">
        <v>86</v>
      </c>
      <c r="M2" s="176"/>
      <c r="N2" s="176"/>
      <c r="O2" s="176"/>
      <c r="P2" s="176"/>
      <c r="Q2" s="176"/>
      <c r="R2" s="176"/>
      <c r="S2" s="176"/>
      <c r="T2" s="176"/>
    </row>
    <row r="3" spans="1:22" ht="15.75" thickTop="1">
      <c r="A3" s="31" t="s">
        <v>85</v>
      </c>
      <c r="B3" s="85" t="s">
        <v>83</v>
      </c>
      <c r="C3" s="112"/>
      <c r="D3" s="112"/>
      <c r="E3" s="112"/>
      <c r="F3" s="113"/>
      <c r="G3" s="175" t="s">
        <v>84</v>
      </c>
      <c r="H3" s="85" t="s">
        <v>83</v>
      </c>
      <c r="I3" s="112"/>
      <c r="J3" s="112"/>
      <c r="K3" s="113"/>
      <c r="L3" s="175" t="s">
        <v>84</v>
      </c>
      <c r="M3" s="85" t="s">
        <v>83</v>
      </c>
      <c r="N3" s="112"/>
      <c r="O3" s="112"/>
      <c r="P3" s="112"/>
      <c r="Q3" s="113"/>
      <c r="R3" s="85" t="s">
        <v>82</v>
      </c>
      <c r="S3" s="112"/>
      <c r="T3" s="174" t="s">
        <v>81</v>
      </c>
      <c r="U3" s="173"/>
    </row>
    <row r="4" spans="1:22" ht="15.75" thickBot="1">
      <c r="A4" s="172"/>
      <c r="B4" s="23"/>
      <c r="C4" s="109"/>
      <c r="D4" s="109"/>
      <c r="E4" s="109"/>
      <c r="F4" s="22"/>
      <c r="G4" s="171"/>
      <c r="H4" s="23"/>
      <c r="I4" s="109"/>
      <c r="J4" s="109"/>
      <c r="K4" s="22"/>
      <c r="L4" s="171"/>
      <c r="M4" s="23"/>
      <c r="N4" s="109"/>
      <c r="O4" s="109"/>
      <c r="P4" s="109"/>
      <c r="Q4" s="22"/>
      <c r="R4" s="170"/>
      <c r="S4" s="169"/>
      <c r="T4" s="168"/>
      <c r="U4" s="101"/>
    </row>
    <row r="5" spans="1:22" ht="16.5" thickBot="1">
      <c r="A5" s="167"/>
      <c r="B5" s="132">
        <v>1</v>
      </c>
      <c r="C5" s="131"/>
      <c r="D5" s="132">
        <v>2</v>
      </c>
      <c r="E5" s="131"/>
      <c r="F5" s="106">
        <v>3</v>
      </c>
      <c r="G5" s="166"/>
      <c r="H5" s="106">
        <v>1</v>
      </c>
      <c r="I5" s="106">
        <v>2</v>
      </c>
      <c r="J5" s="132">
        <v>3</v>
      </c>
      <c r="K5" s="131"/>
      <c r="L5" s="166"/>
      <c r="M5" s="132">
        <v>1</v>
      </c>
      <c r="N5" s="131"/>
      <c r="O5" s="106">
        <v>2</v>
      </c>
      <c r="P5" s="132">
        <v>3</v>
      </c>
      <c r="Q5" s="131"/>
      <c r="R5" s="165"/>
      <c r="S5" s="164"/>
      <c r="T5" s="163"/>
      <c r="U5" s="162"/>
    </row>
    <row r="6" spans="1:22">
      <c r="A6" s="145" t="s">
        <v>31</v>
      </c>
      <c r="B6" s="85" t="s">
        <v>80</v>
      </c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43"/>
      <c r="U6" s="142"/>
    </row>
    <row r="7" spans="1:22">
      <c r="A7" s="105"/>
      <c r="B7" s="102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51"/>
      <c r="U7" s="114"/>
    </row>
    <row r="8" spans="1:22" ht="15.75" thickBot="1">
      <c r="A8" s="141"/>
      <c r="B8" s="23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39"/>
      <c r="U8" s="138"/>
    </row>
    <row r="9" spans="1:22" ht="19.5" customHeight="1" thickBot="1">
      <c r="A9" s="137" t="s">
        <v>55</v>
      </c>
      <c r="B9" s="132">
        <v>1100</v>
      </c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7"/>
      <c r="U9" s="146"/>
    </row>
    <row r="10" spans="1:22" ht="14.25" customHeight="1" thickTop="1">
      <c r="A10" s="145" t="s">
        <v>28</v>
      </c>
      <c r="B10" s="28" t="s">
        <v>70</v>
      </c>
      <c r="C10" s="83"/>
      <c r="D10" s="83"/>
      <c r="E10" s="83"/>
      <c r="F10" s="83"/>
      <c r="G10" s="27"/>
      <c r="H10" s="85" t="s">
        <v>69</v>
      </c>
      <c r="I10" s="112"/>
      <c r="J10" s="112"/>
      <c r="K10" s="112"/>
      <c r="L10" s="113"/>
      <c r="M10" s="85" t="s">
        <v>79</v>
      </c>
      <c r="N10" s="112"/>
      <c r="O10" s="112"/>
      <c r="P10" s="112"/>
      <c r="Q10" s="112"/>
      <c r="R10" s="112"/>
      <c r="S10" s="112"/>
      <c r="T10" s="143"/>
      <c r="U10" s="142"/>
    </row>
    <row r="11" spans="1:22" ht="15" customHeight="1" thickBot="1">
      <c r="A11" s="141"/>
      <c r="B11" s="72"/>
      <c r="C11" s="77"/>
      <c r="D11" s="77"/>
      <c r="E11" s="77"/>
      <c r="F11" s="77"/>
      <c r="G11" s="76"/>
      <c r="H11" s="23"/>
      <c r="I11" s="109"/>
      <c r="J11" s="109"/>
      <c r="K11" s="109"/>
      <c r="L11" s="22"/>
      <c r="M11" s="23"/>
      <c r="N11" s="109"/>
      <c r="O11" s="109"/>
      <c r="P11" s="109"/>
      <c r="Q11" s="109"/>
      <c r="R11" s="109"/>
      <c r="S11" s="109"/>
      <c r="T11" s="139"/>
      <c r="U11" s="138"/>
    </row>
    <row r="12" spans="1:22" ht="16.5" thickBot="1">
      <c r="A12" s="137" t="s">
        <v>78</v>
      </c>
      <c r="B12" s="136">
        <v>20</v>
      </c>
      <c r="C12" s="161"/>
      <c r="D12" s="135"/>
      <c r="E12" s="106"/>
      <c r="F12" s="106"/>
      <c r="G12" s="134">
        <v>20</v>
      </c>
      <c r="H12" s="133">
        <v>18</v>
      </c>
      <c r="I12" s="106"/>
      <c r="J12" s="106"/>
      <c r="K12" s="130">
        <v>18</v>
      </c>
      <c r="L12" s="160"/>
      <c r="M12" s="136">
        <v>37</v>
      </c>
      <c r="N12" s="135"/>
      <c r="O12" s="106"/>
      <c r="P12" s="132"/>
      <c r="Q12" s="131"/>
      <c r="R12" s="130">
        <v>37</v>
      </c>
      <c r="S12" s="129"/>
      <c r="T12" s="128">
        <f>(G12+K12+R12)/3</f>
        <v>25</v>
      </c>
      <c r="U12" s="127"/>
    </row>
    <row r="13" spans="1:22" ht="16.5" thickBot="1">
      <c r="A13" s="59" t="s">
        <v>23</v>
      </c>
      <c r="B13" s="126">
        <f>B9*B12</f>
        <v>22000</v>
      </c>
      <c r="C13" s="159"/>
      <c r="D13" s="125"/>
      <c r="E13" s="56">
        <f>E12*B9</f>
        <v>0</v>
      </c>
      <c r="F13" s="56">
        <f>F12*B9</f>
        <v>0</v>
      </c>
      <c r="G13" s="57">
        <f>G12*B9</f>
        <v>22000</v>
      </c>
      <c r="H13" s="56">
        <f>H12*B9</f>
        <v>19800</v>
      </c>
      <c r="I13" s="56">
        <f>I12*B9</f>
        <v>0</v>
      </c>
      <c r="J13" s="56">
        <f>J12*B9</f>
        <v>0</v>
      </c>
      <c r="K13" s="124">
        <f>K12*B9</f>
        <v>19800</v>
      </c>
      <c r="L13" s="158"/>
      <c r="M13" s="126">
        <f>M12*B9</f>
        <v>40700</v>
      </c>
      <c r="N13" s="125"/>
      <c r="O13" s="56">
        <f>O12*B9</f>
        <v>0</v>
      </c>
      <c r="P13" s="126">
        <f>P12*B9</f>
        <v>0</v>
      </c>
      <c r="Q13" s="125"/>
      <c r="R13" s="124">
        <f>R12*B9</f>
        <v>40700</v>
      </c>
      <c r="S13" s="123"/>
      <c r="T13" s="157">
        <f>T12*B9</f>
        <v>27500</v>
      </c>
      <c r="U13" s="156"/>
      <c r="V13" s="153"/>
    </row>
    <row r="14" spans="1:22" ht="15" customHeight="1" thickTop="1">
      <c r="A14" s="31" t="s">
        <v>31</v>
      </c>
      <c r="B14" s="28" t="s">
        <v>77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4"/>
      <c r="U14" s="110"/>
      <c r="V14" s="153"/>
    </row>
    <row r="15" spans="1:22">
      <c r="A15" s="105"/>
      <c r="B15" s="102" t="s">
        <v>76</v>
      </c>
      <c r="C15" s="152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1"/>
      <c r="U15" s="114"/>
    </row>
    <row r="16" spans="1:22" ht="0.75" customHeight="1" thickBot="1">
      <c r="A16" s="141"/>
      <c r="B16" s="150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39"/>
      <c r="U16" s="138"/>
    </row>
    <row r="17" spans="1:21" ht="21" customHeight="1" thickBot="1">
      <c r="A17" s="137" t="s">
        <v>37</v>
      </c>
      <c r="B17" s="132">
        <v>1050</v>
      </c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7"/>
      <c r="U17" s="146"/>
    </row>
    <row r="18" spans="1:21" ht="15.75" customHeight="1" thickTop="1">
      <c r="A18" s="145" t="s">
        <v>28</v>
      </c>
      <c r="B18" s="28" t="s">
        <v>75</v>
      </c>
      <c r="C18" s="83"/>
      <c r="D18" s="83"/>
      <c r="E18" s="83"/>
      <c r="F18" s="83"/>
      <c r="G18" s="27"/>
      <c r="H18" s="85" t="s">
        <v>69</v>
      </c>
      <c r="I18" s="112"/>
      <c r="J18" s="112"/>
      <c r="K18" s="112"/>
      <c r="L18" s="113"/>
      <c r="M18" s="85" t="s">
        <v>74</v>
      </c>
      <c r="N18" s="112"/>
      <c r="O18" s="112"/>
      <c r="P18" s="112"/>
      <c r="Q18" s="112"/>
      <c r="R18" s="112"/>
      <c r="S18" s="144"/>
      <c r="T18" s="143"/>
      <c r="U18" s="142"/>
    </row>
    <row r="19" spans="1:21" ht="15.75" thickBot="1">
      <c r="A19" s="141"/>
      <c r="B19" s="72"/>
      <c r="C19" s="77"/>
      <c r="D19" s="77"/>
      <c r="E19" s="77"/>
      <c r="F19" s="77"/>
      <c r="G19" s="76"/>
      <c r="H19" s="23"/>
      <c r="I19" s="109"/>
      <c r="J19" s="109"/>
      <c r="K19" s="109"/>
      <c r="L19" s="22"/>
      <c r="M19" s="23"/>
      <c r="N19" s="109"/>
      <c r="O19" s="109"/>
      <c r="P19" s="109"/>
      <c r="Q19" s="109"/>
      <c r="R19" s="109"/>
      <c r="S19" s="140"/>
      <c r="T19" s="139"/>
      <c r="U19" s="138"/>
    </row>
    <row r="20" spans="1:21" ht="16.5" thickBot="1">
      <c r="A20" s="137" t="s">
        <v>24</v>
      </c>
      <c r="B20" s="136">
        <v>20</v>
      </c>
      <c r="C20" s="135"/>
      <c r="D20" s="132"/>
      <c r="E20" s="131"/>
      <c r="F20" s="106"/>
      <c r="G20" s="134">
        <v>20</v>
      </c>
      <c r="H20" s="133">
        <v>18</v>
      </c>
      <c r="I20" s="106"/>
      <c r="J20" s="132"/>
      <c r="K20" s="131"/>
      <c r="L20" s="134">
        <v>18</v>
      </c>
      <c r="M20" s="133">
        <v>22</v>
      </c>
      <c r="N20" s="132"/>
      <c r="O20" s="131"/>
      <c r="P20" s="132"/>
      <c r="Q20" s="131"/>
      <c r="R20" s="130">
        <v>22</v>
      </c>
      <c r="S20" s="129"/>
      <c r="T20" s="128">
        <f>(G20+L20+R20)/3</f>
        <v>20</v>
      </c>
      <c r="U20" s="127"/>
    </row>
    <row r="21" spans="1:21" ht="16.5" thickBot="1">
      <c r="A21" s="59" t="s">
        <v>23</v>
      </c>
      <c r="B21" s="126">
        <f>B20*B17</f>
        <v>21000</v>
      </c>
      <c r="C21" s="125"/>
      <c r="D21" s="126">
        <f>D20*B17</f>
        <v>0</v>
      </c>
      <c r="E21" s="125"/>
      <c r="F21" s="56">
        <f>F20*B17</f>
        <v>0</v>
      </c>
      <c r="G21" s="57">
        <f>G20*B17</f>
        <v>21000</v>
      </c>
      <c r="H21" s="56">
        <f>H20*B17</f>
        <v>18900</v>
      </c>
      <c r="I21" s="56">
        <f>I20*B17</f>
        <v>0</v>
      </c>
      <c r="J21" s="126">
        <f>J20*B17</f>
        <v>0</v>
      </c>
      <c r="K21" s="125"/>
      <c r="L21" s="57">
        <f>L20*B17</f>
        <v>18900</v>
      </c>
      <c r="M21" s="56">
        <f>M20*B17</f>
        <v>23100</v>
      </c>
      <c r="N21" s="126">
        <f>N20*B17</f>
        <v>0</v>
      </c>
      <c r="O21" s="125"/>
      <c r="P21" s="126"/>
      <c r="Q21" s="125"/>
      <c r="R21" s="124">
        <f>R20*B17</f>
        <v>23100</v>
      </c>
      <c r="S21" s="123"/>
      <c r="T21" s="122">
        <f>T20*B17</f>
        <v>21000</v>
      </c>
      <c r="U21" s="121"/>
    </row>
    <row r="22" spans="1:21" ht="15.75" thickTop="1">
      <c r="A22" s="31" t="s">
        <v>31</v>
      </c>
      <c r="B22" s="28" t="s">
        <v>73</v>
      </c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27"/>
      <c r="T22" s="115"/>
      <c r="U22" s="114"/>
    </row>
    <row r="23" spans="1:21">
      <c r="A23" s="105"/>
      <c r="B23" s="102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3"/>
      <c r="T23" s="115"/>
      <c r="U23" s="114"/>
    </row>
    <row r="24" spans="1:21" ht="15.75" thickBot="1">
      <c r="A24" s="78"/>
      <c r="B24" s="72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6"/>
      <c r="T24" s="108"/>
      <c r="U24" s="107"/>
    </row>
    <row r="25" spans="1:21" ht="18.75" customHeight="1" thickTop="1" thickBot="1">
      <c r="A25" s="59" t="s">
        <v>37</v>
      </c>
      <c r="B25" s="55">
        <v>2200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54"/>
      <c r="T25" s="53"/>
      <c r="U25" s="50"/>
    </row>
    <row r="26" spans="1:21" ht="15" customHeight="1" thickTop="1">
      <c r="A26" s="31" t="s">
        <v>28</v>
      </c>
      <c r="B26" s="28" t="s">
        <v>70</v>
      </c>
      <c r="C26" s="83"/>
      <c r="D26" s="83"/>
      <c r="E26" s="83"/>
      <c r="F26" s="83"/>
      <c r="G26" s="27"/>
      <c r="H26" s="85" t="s">
        <v>69</v>
      </c>
      <c r="I26" s="112"/>
      <c r="J26" s="112"/>
      <c r="K26" s="112"/>
      <c r="L26" s="113"/>
      <c r="M26" s="85" t="s">
        <v>68</v>
      </c>
      <c r="N26" s="112"/>
      <c r="O26" s="112"/>
      <c r="P26" s="112"/>
      <c r="Q26" s="112"/>
      <c r="R26" s="112"/>
      <c r="S26" s="112"/>
      <c r="T26" s="111"/>
      <c r="U26" s="110"/>
    </row>
    <row r="27" spans="1:21" ht="15" customHeight="1" thickBot="1">
      <c r="A27" s="78"/>
      <c r="B27" s="72"/>
      <c r="C27" s="77"/>
      <c r="D27" s="77"/>
      <c r="E27" s="77"/>
      <c r="F27" s="77"/>
      <c r="G27" s="76"/>
      <c r="H27" s="23"/>
      <c r="I27" s="109"/>
      <c r="J27" s="109"/>
      <c r="K27" s="109"/>
      <c r="L27" s="22"/>
      <c r="M27" s="23"/>
      <c r="N27" s="109"/>
      <c r="O27" s="109"/>
      <c r="P27" s="109"/>
      <c r="Q27" s="109"/>
      <c r="R27" s="109"/>
      <c r="S27" s="109"/>
      <c r="T27" s="108"/>
      <c r="U27" s="107"/>
    </row>
    <row r="28" spans="1:21" ht="17.25" thickTop="1" thickBot="1">
      <c r="A28" s="59" t="s">
        <v>24</v>
      </c>
      <c r="B28" s="70">
        <v>18</v>
      </c>
      <c r="C28" s="69"/>
      <c r="D28" s="55"/>
      <c r="E28" s="54"/>
      <c r="F28" s="56"/>
      <c r="G28" s="58">
        <v>18</v>
      </c>
      <c r="H28" s="68">
        <v>18</v>
      </c>
      <c r="I28" s="56"/>
      <c r="J28" s="55"/>
      <c r="K28" s="54"/>
      <c r="L28" s="58">
        <v>18</v>
      </c>
      <c r="M28" s="68">
        <v>15</v>
      </c>
      <c r="N28" s="55"/>
      <c r="O28" s="54"/>
      <c r="P28" s="55"/>
      <c r="Q28" s="54"/>
      <c r="R28" s="66">
        <v>15</v>
      </c>
      <c r="S28" s="94"/>
      <c r="T28" s="66">
        <f>(G28+L28+R28)/3</f>
        <v>17</v>
      </c>
      <c r="U28" s="65"/>
    </row>
    <row r="29" spans="1:21" ht="17.25" thickTop="1" thickBot="1">
      <c r="A29" s="59" t="s">
        <v>23</v>
      </c>
      <c r="B29" s="55">
        <f>B28*B25</f>
        <v>39600</v>
      </c>
      <c r="C29" s="54"/>
      <c r="D29" s="55">
        <f>D28*B25</f>
        <v>0</v>
      </c>
      <c r="E29" s="54"/>
      <c r="F29" s="56">
        <f>F28*B25</f>
        <v>0</v>
      </c>
      <c r="G29" s="57">
        <f>G28*B25</f>
        <v>39600</v>
      </c>
      <c r="H29" s="56">
        <f>H28*B25</f>
        <v>39600</v>
      </c>
      <c r="I29" s="56">
        <f>I28*B25</f>
        <v>0</v>
      </c>
      <c r="J29" s="55">
        <f>J28*B25</f>
        <v>0</v>
      </c>
      <c r="K29" s="54"/>
      <c r="L29" s="120">
        <f>L28*B25</f>
        <v>39600</v>
      </c>
      <c r="M29" s="56">
        <f>M28*B25</f>
        <v>33000</v>
      </c>
      <c r="N29" s="55"/>
      <c r="O29" s="54"/>
      <c r="P29" s="55">
        <f>P28*B25</f>
        <v>0</v>
      </c>
      <c r="Q29" s="54"/>
      <c r="R29" s="119">
        <f>R28*B25</f>
        <v>33000</v>
      </c>
      <c r="S29" s="118"/>
      <c r="T29" s="117">
        <f>T28*B25</f>
        <v>37400</v>
      </c>
      <c r="U29" s="116"/>
    </row>
    <row r="30" spans="1:21" ht="15.75" thickTop="1">
      <c r="A30" s="31" t="s">
        <v>31</v>
      </c>
      <c r="B30" s="28" t="s">
        <v>72</v>
      </c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27"/>
      <c r="T30" s="115"/>
      <c r="U30" s="114"/>
    </row>
    <row r="31" spans="1:21" ht="15.75" thickBot="1">
      <c r="A31" s="78"/>
      <c r="B31" s="72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6"/>
      <c r="T31" s="108"/>
      <c r="U31" s="107"/>
    </row>
    <row r="32" spans="1:21" ht="20.25" customHeight="1" thickTop="1" thickBot="1">
      <c r="A32" s="59" t="s">
        <v>37</v>
      </c>
      <c r="B32" s="55">
        <v>700</v>
      </c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54"/>
      <c r="T32" s="53"/>
      <c r="U32" s="50"/>
    </row>
    <row r="33" spans="1:21" ht="15" customHeight="1" thickTop="1">
      <c r="A33" s="31" t="s">
        <v>28</v>
      </c>
      <c r="B33" s="28" t="s">
        <v>70</v>
      </c>
      <c r="C33" s="83"/>
      <c r="D33" s="83"/>
      <c r="E33" s="83"/>
      <c r="F33" s="83"/>
      <c r="G33" s="27"/>
      <c r="H33" s="85" t="s">
        <v>69</v>
      </c>
      <c r="I33" s="112"/>
      <c r="J33" s="112"/>
      <c r="K33" s="112"/>
      <c r="L33" s="113"/>
      <c r="M33" s="85" t="s">
        <v>68</v>
      </c>
      <c r="N33" s="112"/>
      <c r="O33" s="112"/>
      <c r="P33" s="112"/>
      <c r="Q33" s="112"/>
      <c r="R33" s="112"/>
      <c r="S33" s="112"/>
      <c r="T33" s="111"/>
      <c r="U33" s="110"/>
    </row>
    <row r="34" spans="1:21" ht="15" customHeight="1" thickBot="1">
      <c r="A34" s="78"/>
      <c r="B34" s="72"/>
      <c r="C34" s="77"/>
      <c r="D34" s="77"/>
      <c r="E34" s="77"/>
      <c r="F34" s="77"/>
      <c r="G34" s="76"/>
      <c r="H34" s="23"/>
      <c r="I34" s="109"/>
      <c r="J34" s="109"/>
      <c r="K34" s="109"/>
      <c r="L34" s="22"/>
      <c r="M34" s="23"/>
      <c r="N34" s="109"/>
      <c r="O34" s="109"/>
      <c r="P34" s="109"/>
      <c r="Q34" s="109"/>
      <c r="R34" s="109"/>
      <c r="S34" s="109"/>
      <c r="T34" s="108"/>
      <c r="U34" s="107"/>
    </row>
    <row r="35" spans="1:21" ht="17.25" thickTop="1" thickBot="1">
      <c r="A35" s="59" t="s">
        <v>24</v>
      </c>
      <c r="B35" s="70">
        <v>20</v>
      </c>
      <c r="C35" s="69"/>
      <c r="D35" s="55"/>
      <c r="E35" s="54"/>
      <c r="F35" s="56"/>
      <c r="G35" s="58">
        <v>20</v>
      </c>
      <c r="H35" s="68">
        <v>18</v>
      </c>
      <c r="I35" s="56"/>
      <c r="J35" s="55"/>
      <c r="K35" s="54"/>
      <c r="L35" s="58">
        <v>18</v>
      </c>
      <c r="M35" s="68">
        <v>31</v>
      </c>
      <c r="N35" s="55"/>
      <c r="O35" s="54"/>
      <c r="P35" s="55"/>
      <c r="Q35" s="54"/>
      <c r="R35" s="66">
        <v>31</v>
      </c>
      <c r="S35" s="94"/>
      <c r="T35" s="66">
        <f>(G35+L35+R35)/3</f>
        <v>23</v>
      </c>
      <c r="U35" s="65"/>
    </row>
    <row r="36" spans="1:21" ht="17.25" thickTop="1" thickBot="1">
      <c r="A36" s="59" t="s">
        <v>23</v>
      </c>
      <c r="B36" s="55">
        <f>B35*B32</f>
        <v>14000</v>
      </c>
      <c r="C36" s="54"/>
      <c r="D36" s="55">
        <f>D35*B32</f>
        <v>0</v>
      </c>
      <c r="E36" s="54"/>
      <c r="F36" s="56">
        <f>F35*B32</f>
        <v>0</v>
      </c>
      <c r="G36" s="57">
        <f>G35*B32</f>
        <v>14000</v>
      </c>
      <c r="H36" s="56">
        <f>H35*B32</f>
        <v>12600</v>
      </c>
      <c r="I36" s="56">
        <f>I35*B32</f>
        <v>0</v>
      </c>
      <c r="J36" s="55">
        <f>J35*B32</f>
        <v>0</v>
      </c>
      <c r="K36" s="54"/>
      <c r="L36" s="57">
        <f>L35*B32</f>
        <v>12600</v>
      </c>
      <c r="M36" s="56">
        <f>M35*B32</f>
        <v>21700</v>
      </c>
      <c r="N36" s="55"/>
      <c r="O36" s="54"/>
      <c r="P36" s="55">
        <f>P35*B32</f>
        <v>0</v>
      </c>
      <c r="Q36" s="54"/>
      <c r="R36" s="53">
        <f>R35*B32</f>
        <v>21700</v>
      </c>
      <c r="S36" s="93"/>
      <c r="T36" s="53">
        <f>T35*B32</f>
        <v>16100</v>
      </c>
      <c r="U36" s="50"/>
    </row>
    <row r="37" spans="1:21" ht="15.75" thickTop="1">
      <c r="A37" s="31" t="s">
        <v>31</v>
      </c>
      <c r="B37" s="28" t="s">
        <v>71</v>
      </c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27"/>
      <c r="T37" s="111"/>
      <c r="U37" s="110"/>
    </row>
    <row r="38" spans="1:21">
      <c r="A38" s="105"/>
      <c r="B38" s="102"/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  <c r="N38" s="104"/>
      <c r="O38" s="104"/>
      <c r="P38" s="104"/>
      <c r="Q38" s="104"/>
      <c r="R38" s="104"/>
      <c r="S38" s="103"/>
      <c r="T38" s="115"/>
      <c r="U38" s="114"/>
    </row>
    <row r="39" spans="1:21" ht="15.75" thickBot="1">
      <c r="A39" s="78"/>
      <c r="B39" s="72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6"/>
      <c r="T39" s="108"/>
      <c r="U39" s="107"/>
    </row>
    <row r="40" spans="1:21" ht="20.25" customHeight="1" thickTop="1" thickBot="1">
      <c r="A40" s="59" t="s">
        <v>37</v>
      </c>
      <c r="B40" s="55">
        <v>7700</v>
      </c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54"/>
      <c r="T40" s="53"/>
      <c r="U40" s="50"/>
    </row>
    <row r="41" spans="1:21" ht="15" customHeight="1" thickTop="1">
      <c r="A41" s="31" t="s">
        <v>28</v>
      </c>
      <c r="B41" s="28" t="s">
        <v>70</v>
      </c>
      <c r="C41" s="83"/>
      <c r="D41" s="83"/>
      <c r="E41" s="83"/>
      <c r="F41" s="83"/>
      <c r="G41" s="27"/>
      <c r="H41" s="85" t="s">
        <v>69</v>
      </c>
      <c r="I41" s="112"/>
      <c r="J41" s="112"/>
      <c r="K41" s="112"/>
      <c r="L41" s="113"/>
      <c r="M41" s="85" t="s">
        <v>68</v>
      </c>
      <c r="N41" s="112"/>
      <c r="O41" s="112"/>
      <c r="P41" s="112"/>
      <c r="Q41" s="112"/>
      <c r="R41" s="112"/>
      <c r="S41" s="112"/>
      <c r="T41" s="111"/>
      <c r="U41" s="110"/>
    </row>
    <row r="42" spans="1:21" ht="15" customHeight="1" thickBot="1">
      <c r="A42" s="78"/>
      <c r="B42" s="72"/>
      <c r="C42" s="77"/>
      <c r="D42" s="77"/>
      <c r="E42" s="77"/>
      <c r="F42" s="77"/>
      <c r="G42" s="76"/>
      <c r="H42" s="23"/>
      <c r="I42" s="109"/>
      <c r="J42" s="109"/>
      <c r="K42" s="109"/>
      <c r="L42" s="22"/>
      <c r="M42" s="23"/>
      <c r="N42" s="109"/>
      <c r="O42" s="109"/>
      <c r="P42" s="109"/>
      <c r="Q42" s="109"/>
      <c r="R42" s="109"/>
      <c r="S42" s="109"/>
      <c r="T42" s="108"/>
      <c r="U42" s="107"/>
    </row>
    <row r="43" spans="1:21" ht="17.25" thickTop="1" thickBot="1">
      <c r="A43" s="59" t="s">
        <v>24</v>
      </c>
      <c r="B43" s="70">
        <v>18</v>
      </c>
      <c r="C43" s="69"/>
      <c r="D43" s="55"/>
      <c r="E43" s="54"/>
      <c r="F43" s="56"/>
      <c r="G43" s="58">
        <v>18</v>
      </c>
      <c r="H43" s="68">
        <v>18</v>
      </c>
      <c r="I43" s="56"/>
      <c r="J43" s="55"/>
      <c r="K43" s="54"/>
      <c r="L43" s="58">
        <v>18</v>
      </c>
      <c r="M43" s="68">
        <v>18</v>
      </c>
      <c r="N43" s="55"/>
      <c r="O43" s="54"/>
      <c r="P43" s="56"/>
      <c r="Q43" s="66">
        <v>18</v>
      </c>
      <c r="R43" s="94"/>
      <c r="S43" s="66">
        <f>(G43+L43+Q43)/3</f>
        <v>18</v>
      </c>
      <c r="T43" s="65"/>
      <c r="U43" s="45"/>
    </row>
    <row r="44" spans="1:21" ht="17.25" thickTop="1" thickBot="1">
      <c r="A44" s="59" t="s">
        <v>23</v>
      </c>
      <c r="B44" s="55">
        <f>B43*B40</f>
        <v>138600</v>
      </c>
      <c r="C44" s="54"/>
      <c r="D44" s="55">
        <f>D43*B40</f>
        <v>0</v>
      </c>
      <c r="E44" s="54"/>
      <c r="F44" s="56">
        <f>F43*B40</f>
        <v>0</v>
      </c>
      <c r="G44" s="57">
        <f>G43*B40</f>
        <v>138600</v>
      </c>
      <c r="H44" s="56">
        <f>H43*B40</f>
        <v>138600</v>
      </c>
      <c r="I44" s="56">
        <f>I43*B40</f>
        <v>0</v>
      </c>
      <c r="J44" s="55">
        <f>J43*B40</f>
        <v>0</v>
      </c>
      <c r="K44" s="54"/>
      <c r="L44" s="56">
        <f>L43*B40</f>
        <v>138600</v>
      </c>
      <c r="M44" s="56">
        <f>M43*B40</f>
        <v>138600</v>
      </c>
      <c r="N44" s="55"/>
      <c r="O44" s="54"/>
      <c r="P44" s="56">
        <f>P43*B40</f>
        <v>0</v>
      </c>
      <c r="Q44" s="53">
        <f>Q43*B40</f>
        <v>138600</v>
      </c>
      <c r="R44" s="93"/>
      <c r="S44" s="53">
        <f>S43*B40</f>
        <v>138600</v>
      </c>
      <c r="T44" s="50"/>
      <c r="U44" s="106"/>
    </row>
    <row r="45" spans="1:21" ht="15.75" thickTop="1">
      <c r="A45" s="31" t="s">
        <v>31</v>
      </c>
      <c r="B45" s="28" t="s">
        <v>67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27"/>
      <c r="T45" s="102"/>
      <c r="U45" s="101"/>
    </row>
    <row r="46" spans="1:21" ht="15.75" thickBot="1">
      <c r="A46" s="78"/>
      <c r="B46" s="72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6"/>
      <c r="T46" s="72"/>
      <c r="U46" s="71"/>
    </row>
    <row r="47" spans="1:21" ht="18.75" customHeight="1" thickTop="1" thickBot="1">
      <c r="A47" s="59" t="s">
        <v>55</v>
      </c>
      <c r="B47" s="55">
        <v>700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54"/>
    </row>
    <row r="48" spans="1:21" ht="15.75" customHeight="1" thickTop="1">
      <c r="A48" s="31" t="s">
        <v>28</v>
      </c>
      <c r="B48" s="28" t="s">
        <v>66</v>
      </c>
      <c r="C48" s="83"/>
      <c r="D48" s="83"/>
      <c r="E48" s="83"/>
      <c r="F48" s="83"/>
      <c r="G48" s="27"/>
      <c r="H48" s="81" t="s">
        <v>65</v>
      </c>
      <c r="I48" s="80"/>
      <c r="J48" s="80"/>
      <c r="K48" s="80"/>
      <c r="L48" s="82"/>
      <c r="M48" s="81" t="s">
        <v>64</v>
      </c>
      <c r="N48" s="80"/>
      <c r="O48" s="80"/>
      <c r="P48" s="80"/>
      <c r="Q48" s="80"/>
      <c r="R48" s="80"/>
      <c r="S48" s="82"/>
      <c r="T48" s="28"/>
      <c r="U48" s="27"/>
    </row>
    <row r="49" spans="1:21" ht="15.75" customHeight="1" thickBot="1">
      <c r="A49" s="78"/>
      <c r="B49" s="72"/>
      <c r="C49" s="77"/>
      <c r="D49" s="77"/>
      <c r="E49" s="77"/>
      <c r="F49" s="77"/>
      <c r="G49" s="76"/>
      <c r="H49" s="74"/>
      <c r="I49" s="73"/>
      <c r="J49" s="73"/>
      <c r="K49" s="73"/>
      <c r="L49" s="75"/>
      <c r="M49" s="74"/>
      <c r="N49" s="73"/>
      <c r="O49" s="73"/>
      <c r="P49" s="73"/>
      <c r="Q49" s="73"/>
      <c r="R49" s="73"/>
      <c r="S49" s="75"/>
      <c r="T49" s="72"/>
      <c r="U49" s="76"/>
    </row>
    <row r="50" spans="1:21" ht="17.25" thickTop="1" thickBot="1">
      <c r="A50" s="59" t="s">
        <v>24</v>
      </c>
      <c r="B50" s="70">
        <v>65</v>
      </c>
      <c r="C50" s="69"/>
      <c r="D50" s="55"/>
      <c r="E50" s="54"/>
      <c r="F50" s="56"/>
      <c r="G50" s="58">
        <v>65</v>
      </c>
      <c r="H50" s="68">
        <v>65</v>
      </c>
      <c r="I50" s="56"/>
      <c r="J50" s="55"/>
      <c r="K50" s="54"/>
      <c r="L50" s="58">
        <v>65</v>
      </c>
      <c r="M50" s="68">
        <v>53</v>
      </c>
      <c r="N50" s="55"/>
      <c r="O50" s="54"/>
      <c r="P50" s="56"/>
      <c r="Q50" s="66">
        <v>53</v>
      </c>
      <c r="R50" s="94"/>
      <c r="S50" s="66">
        <f>(G50+L50+Q50)/3</f>
        <v>61</v>
      </c>
      <c r="T50" s="65"/>
      <c r="U50" s="45"/>
    </row>
    <row r="51" spans="1:21" ht="17.25" thickTop="1" thickBot="1">
      <c r="A51" s="59" t="s">
        <v>23</v>
      </c>
      <c r="B51" s="55">
        <f>B50*B47</f>
        <v>45500</v>
      </c>
      <c r="C51" s="54"/>
      <c r="D51" s="55">
        <f>D50*B47</f>
        <v>0</v>
      </c>
      <c r="E51" s="54"/>
      <c r="F51" s="56">
        <f>F50*B47</f>
        <v>0</v>
      </c>
      <c r="G51" s="57">
        <f>G50*B47</f>
        <v>45500</v>
      </c>
      <c r="H51" s="56">
        <f>H50*B47</f>
        <v>45500</v>
      </c>
      <c r="I51" s="56">
        <f>I50*B47</f>
        <v>0</v>
      </c>
      <c r="J51" s="55">
        <v>0</v>
      </c>
      <c r="K51" s="54"/>
      <c r="L51" s="57">
        <f>L50*B47</f>
        <v>45500</v>
      </c>
      <c r="M51" s="56">
        <f>M50*B47</f>
        <v>37100</v>
      </c>
      <c r="N51" s="55">
        <f>N50*B47</f>
        <v>0</v>
      </c>
      <c r="O51" s="54"/>
      <c r="P51" s="56"/>
      <c r="Q51" s="53">
        <f>Q50*B47</f>
        <v>37100</v>
      </c>
      <c r="R51" s="93"/>
      <c r="S51" s="92">
        <f>S50*B47</f>
        <v>42700</v>
      </c>
      <c r="T51" s="91"/>
      <c r="U51" s="106"/>
    </row>
    <row r="52" spans="1:21" ht="15.75" thickTop="1">
      <c r="A52" s="31" t="s">
        <v>31</v>
      </c>
      <c r="B52" s="28" t="s">
        <v>63</v>
      </c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27"/>
      <c r="T52" s="102"/>
      <c r="U52" s="101"/>
    </row>
    <row r="53" spans="1:21" ht="15.75" thickBot="1">
      <c r="A53" s="78"/>
      <c r="B53" s="72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6"/>
      <c r="T53" s="72"/>
      <c r="U53" s="71"/>
    </row>
    <row r="54" spans="1:21" ht="18.75" customHeight="1" thickTop="1" thickBot="1">
      <c r="A54" s="59" t="s">
        <v>55</v>
      </c>
      <c r="B54" s="55">
        <v>500</v>
      </c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54"/>
      <c r="T54" s="55"/>
      <c r="U54" s="60"/>
    </row>
    <row r="55" spans="1:21" ht="15.75" customHeight="1" thickTop="1">
      <c r="A55" s="31" t="s">
        <v>28</v>
      </c>
      <c r="B55" s="28" t="s">
        <v>62</v>
      </c>
      <c r="C55" s="83"/>
      <c r="D55" s="83"/>
      <c r="E55" s="83"/>
      <c r="F55" s="83"/>
      <c r="G55" s="27"/>
      <c r="H55" s="28" t="s">
        <v>59</v>
      </c>
      <c r="I55" s="83"/>
      <c r="J55" s="83"/>
      <c r="K55" s="83"/>
      <c r="L55" s="27"/>
      <c r="M55" s="28" t="s">
        <v>58</v>
      </c>
      <c r="N55" s="83"/>
      <c r="O55" s="83"/>
      <c r="P55" s="83"/>
      <c r="Q55" s="83"/>
      <c r="R55" s="83"/>
      <c r="S55" s="27"/>
      <c r="T55" s="28"/>
      <c r="U55" s="79"/>
    </row>
    <row r="56" spans="1:21" ht="15.75" customHeight="1" thickBot="1">
      <c r="A56" s="78"/>
      <c r="B56" s="72"/>
      <c r="C56" s="77"/>
      <c r="D56" s="77"/>
      <c r="E56" s="77"/>
      <c r="F56" s="77"/>
      <c r="G56" s="76"/>
      <c r="H56" s="72"/>
      <c r="I56" s="77"/>
      <c r="J56" s="77"/>
      <c r="K56" s="77"/>
      <c r="L56" s="76"/>
      <c r="M56" s="72"/>
      <c r="N56" s="77"/>
      <c r="O56" s="77"/>
      <c r="P56" s="77"/>
      <c r="Q56" s="77"/>
      <c r="R56" s="77"/>
      <c r="S56" s="76"/>
      <c r="T56" s="72"/>
      <c r="U56" s="71"/>
    </row>
    <row r="57" spans="1:21" ht="17.25" thickTop="1" thickBot="1">
      <c r="A57" s="59" t="s">
        <v>24</v>
      </c>
      <c r="B57" s="70">
        <v>65</v>
      </c>
      <c r="C57" s="69"/>
      <c r="D57" s="55"/>
      <c r="E57" s="54"/>
      <c r="F57" s="56"/>
      <c r="G57" s="58">
        <v>65</v>
      </c>
      <c r="H57" s="68">
        <v>65</v>
      </c>
      <c r="I57" s="56"/>
      <c r="J57" s="55"/>
      <c r="K57" s="54"/>
      <c r="L57" s="58">
        <v>65</v>
      </c>
      <c r="M57" s="68">
        <v>80</v>
      </c>
      <c r="N57" s="55"/>
      <c r="O57" s="54"/>
      <c r="P57" s="56"/>
      <c r="Q57" s="66">
        <v>80</v>
      </c>
      <c r="R57" s="94"/>
      <c r="S57" s="66">
        <f>(G57+H57+M57)/3</f>
        <v>70</v>
      </c>
      <c r="T57" s="65"/>
      <c r="U57" s="45"/>
    </row>
    <row r="58" spans="1:21" ht="17.25" thickTop="1" thickBot="1">
      <c r="A58" s="59" t="s">
        <v>23</v>
      </c>
      <c r="B58" s="55">
        <f>B57*B54</f>
        <v>32500</v>
      </c>
      <c r="C58" s="54"/>
      <c r="D58" s="55">
        <f>D57*B54</f>
        <v>0</v>
      </c>
      <c r="E58" s="54"/>
      <c r="F58" s="56">
        <f>F57*B54</f>
        <v>0</v>
      </c>
      <c r="G58" s="57">
        <f>G57*B54</f>
        <v>32500</v>
      </c>
      <c r="H58" s="56">
        <f>H57*B54</f>
        <v>32500</v>
      </c>
      <c r="I58" s="56">
        <f>I57*B54</f>
        <v>0</v>
      </c>
      <c r="J58" s="55">
        <f>J57*B54</f>
        <v>0</v>
      </c>
      <c r="K58" s="54"/>
      <c r="L58" s="57">
        <f>L57*B54</f>
        <v>32500</v>
      </c>
      <c r="M58" s="56">
        <f>M57*B54</f>
        <v>40000</v>
      </c>
      <c r="N58" s="55"/>
      <c r="O58" s="54"/>
      <c r="P58" s="56"/>
      <c r="Q58" s="53">
        <f>M58</f>
        <v>40000</v>
      </c>
      <c r="R58" s="93"/>
      <c r="S58" s="92">
        <f>S57*B54</f>
        <v>35000</v>
      </c>
      <c r="T58" s="91"/>
      <c r="U58" s="106"/>
    </row>
    <row r="59" spans="1:21" ht="15.75" thickTop="1">
      <c r="A59" s="31" t="s">
        <v>31</v>
      </c>
      <c r="B59" s="28" t="s">
        <v>61</v>
      </c>
      <c r="C59" s="83"/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27"/>
      <c r="T59" s="102"/>
      <c r="U59" s="101"/>
    </row>
    <row r="60" spans="1:21" ht="15.75" thickBot="1">
      <c r="A60" s="78"/>
      <c r="B60" s="72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6"/>
      <c r="T60" s="72"/>
      <c r="U60" s="71"/>
    </row>
    <row r="61" spans="1:21" ht="18.75" customHeight="1" thickTop="1" thickBot="1">
      <c r="A61" s="59" t="s">
        <v>37</v>
      </c>
      <c r="B61" s="55">
        <v>780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54"/>
      <c r="T61" s="55"/>
      <c r="U61" s="60"/>
    </row>
    <row r="62" spans="1:21" ht="15" customHeight="1" thickTop="1">
      <c r="A62" s="31" t="s">
        <v>28</v>
      </c>
      <c r="B62" s="28" t="s">
        <v>60</v>
      </c>
      <c r="C62" s="83"/>
      <c r="D62" s="83"/>
      <c r="E62" s="83"/>
      <c r="F62" s="83"/>
      <c r="G62" s="27"/>
      <c r="H62" s="28" t="s">
        <v>59</v>
      </c>
      <c r="I62" s="83"/>
      <c r="J62" s="83"/>
      <c r="K62" s="83"/>
      <c r="L62" s="27"/>
      <c r="M62" s="28" t="s">
        <v>58</v>
      </c>
      <c r="N62" s="83"/>
      <c r="O62" s="83"/>
      <c r="P62" s="83"/>
      <c r="Q62" s="83"/>
      <c r="R62" s="83"/>
      <c r="S62" s="27"/>
      <c r="T62" s="28"/>
      <c r="U62" s="79"/>
    </row>
    <row r="63" spans="1:21" ht="15" customHeight="1" thickBot="1">
      <c r="A63" s="78"/>
      <c r="B63" s="72"/>
      <c r="C63" s="77"/>
      <c r="D63" s="77"/>
      <c r="E63" s="77"/>
      <c r="F63" s="77"/>
      <c r="G63" s="76"/>
      <c r="H63" s="72"/>
      <c r="I63" s="77"/>
      <c r="J63" s="77"/>
      <c r="K63" s="77"/>
      <c r="L63" s="76"/>
      <c r="M63" s="72"/>
      <c r="N63" s="77"/>
      <c r="O63" s="77"/>
      <c r="P63" s="77"/>
      <c r="Q63" s="77"/>
      <c r="R63" s="77"/>
      <c r="S63" s="76"/>
      <c r="T63" s="72"/>
      <c r="U63" s="71"/>
    </row>
    <row r="64" spans="1:21" ht="17.25" thickTop="1" thickBot="1">
      <c r="A64" s="59" t="s">
        <v>24</v>
      </c>
      <c r="B64" s="70">
        <v>100</v>
      </c>
      <c r="C64" s="69"/>
      <c r="D64" s="55"/>
      <c r="E64" s="54"/>
      <c r="F64" s="56"/>
      <c r="G64" s="58">
        <v>100</v>
      </c>
      <c r="H64" s="68">
        <v>95</v>
      </c>
      <c r="I64" s="56"/>
      <c r="J64" s="55"/>
      <c r="K64" s="54"/>
      <c r="L64" s="58">
        <v>95</v>
      </c>
      <c r="M64" s="70">
        <v>120</v>
      </c>
      <c r="N64" s="69"/>
      <c r="O64" s="56"/>
      <c r="P64" s="55"/>
      <c r="Q64" s="54"/>
      <c r="R64" s="66">
        <v>120</v>
      </c>
      <c r="S64" s="94"/>
      <c r="T64" s="66">
        <f>(G64+H64+R64)/3</f>
        <v>105</v>
      </c>
      <c r="U64" s="65"/>
    </row>
    <row r="65" spans="1:21" ht="17.25" thickTop="1" thickBot="1">
      <c r="A65" s="59" t="s">
        <v>23</v>
      </c>
      <c r="B65" s="55">
        <f>B64*B61</f>
        <v>78000</v>
      </c>
      <c r="C65" s="54"/>
      <c r="D65" s="55">
        <f>D64*B61</f>
        <v>0</v>
      </c>
      <c r="E65" s="54"/>
      <c r="F65" s="56">
        <f>F64*B61</f>
        <v>0</v>
      </c>
      <c r="G65" s="57">
        <f>G64*B61</f>
        <v>78000</v>
      </c>
      <c r="H65" s="56">
        <f>H64*B61</f>
        <v>74100</v>
      </c>
      <c r="I65" s="56"/>
      <c r="J65" s="55"/>
      <c r="K65" s="54"/>
      <c r="L65" s="57">
        <f>H65</f>
        <v>74100</v>
      </c>
      <c r="M65" s="55">
        <f>M64*B61</f>
        <v>93600</v>
      </c>
      <c r="N65" s="54"/>
      <c r="O65" s="56"/>
      <c r="P65" s="55"/>
      <c r="Q65" s="54"/>
      <c r="R65" s="53">
        <f>M65</f>
        <v>93600</v>
      </c>
      <c r="S65" s="93"/>
      <c r="T65" s="92">
        <f>T64*B61</f>
        <v>81900</v>
      </c>
      <c r="U65" s="91"/>
    </row>
    <row r="66" spans="1:21" ht="15.75" thickTop="1">
      <c r="A66" s="31" t="s">
        <v>31</v>
      </c>
      <c r="B66" s="28" t="s">
        <v>57</v>
      </c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27"/>
      <c r="T66" s="28" t="s">
        <v>56</v>
      </c>
      <c r="U66" s="79"/>
    </row>
    <row r="67" spans="1:21" ht="15.75" thickBot="1">
      <c r="A67" s="78"/>
      <c r="B67" s="72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6"/>
      <c r="T67" s="72"/>
      <c r="U67" s="71"/>
    </row>
    <row r="68" spans="1:21" ht="19.5" customHeight="1" thickTop="1" thickBot="1">
      <c r="A68" s="59" t="s">
        <v>55</v>
      </c>
      <c r="B68" s="55">
        <v>150</v>
      </c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54"/>
      <c r="T68" s="55"/>
      <c r="U68" s="60"/>
    </row>
    <row r="69" spans="1:21" ht="15.75" thickTop="1">
      <c r="A69" s="31" t="s">
        <v>28</v>
      </c>
      <c r="B69" s="28" t="s">
        <v>54</v>
      </c>
      <c r="C69" s="83"/>
      <c r="D69" s="83"/>
      <c r="E69" s="83"/>
      <c r="F69" s="83"/>
      <c r="G69" s="27"/>
      <c r="H69" s="81" t="s">
        <v>53</v>
      </c>
      <c r="I69" s="80"/>
      <c r="J69" s="80"/>
      <c r="K69" s="80"/>
      <c r="L69" s="82"/>
      <c r="M69" s="81" t="s">
        <v>52</v>
      </c>
      <c r="N69" s="80"/>
      <c r="O69" s="80"/>
      <c r="P69" s="80"/>
      <c r="Q69" s="80"/>
      <c r="R69" s="80"/>
      <c r="S69" s="82"/>
      <c r="T69" s="28"/>
      <c r="U69" s="79"/>
    </row>
    <row r="70" spans="1:21" ht="15.75" thickBot="1">
      <c r="A70" s="78"/>
      <c r="B70" s="72"/>
      <c r="C70" s="77"/>
      <c r="D70" s="77"/>
      <c r="E70" s="77"/>
      <c r="F70" s="77"/>
      <c r="G70" s="76"/>
      <c r="H70" s="74"/>
      <c r="I70" s="73"/>
      <c r="J70" s="73"/>
      <c r="K70" s="73"/>
      <c r="L70" s="75"/>
      <c r="M70" s="74"/>
      <c r="N70" s="73"/>
      <c r="O70" s="73"/>
      <c r="P70" s="73"/>
      <c r="Q70" s="73"/>
      <c r="R70" s="73"/>
      <c r="S70" s="75"/>
      <c r="T70" s="72"/>
      <c r="U70" s="71"/>
    </row>
    <row r="71" spans="1:21" ht="17.25" thickTop="1" thickBot="1">
      <c r="A71" s="59" t="s">
        <v>24</v>
      </c>
      <c r="B71" s="70">
        <v>60</v>
      </c>
      <c r="C71" s="69"/>
      <c r="D71" s="55"/>
      <c r="E71" s="54"/>
      <c r="F71" s="56"/>
      <c r="G71" s="58">
        <v>60</v>
      </c>
      <c r="H71" s="68">
        <v>62</v>
      </c>
      <c r="I71" s="56"/>
      <c r="J71" s="55"/>
      <c r="K71" s="54"/>
      <c r="L71" s="58">
        <v>62</v>
      </c>
      <c r="M71" s="68">
        <v>60</v>
      </c>
      <c r="N71" s="55"/>
      <c r="O71" s="54"/>
      <c r="P71" s="55"/>
      <c r="Q71" s="54"/>
      <c r="R71" s="66">
        <v>60</v>
      </c>
      <c r="S71" s="94"/>
      <c r="T71" s="66">
        <v>60</v>
      </c>
      <c r="U71" s="65"/>
    </row>
    <row r="72" spans="1:21" ht="17.25" thickTop="1" thickBot="1">
      <c r="A72" s="59" t="s">
        <v>23</v>
      </c>
      <c r="B72" s="55">
        <f>B71*B68</f>
        <v>9000</v>
      </c>
      <c r="C72" s="54"/>
      <c r="D72" s="55">
        <f>D71*B68</f>
        <v>0</v>
      </c>
      <c r="E72" s="54"/>
      <c r="F72" s="56">
        <f>F71*B68</f>
        <v>0</v>
      </c>
      <c r="G72" s="57">
        <f>G71*B68</f>
        <v>9000</v>
      </c>
      <c r="H72" s="56">
        <f>H71*B68</f>
        <v>9300</v>
      </c>
      <c r="I72" s="56">
        <f>I71*B68</f>
        <v>0</v>
      </c>
      <c r="J72" s="55">
        <f>J71*B68</f>
        <v>0</v>
      </c>
      <c r="K72" s="54"/>
      <c r="L72" s="57">
        <f>L71*B68</f>
        <v>9300</v>
      </c>
      <c r="M72" s="56">
        <f>M71*B68</f>
        <v>9000</v>
      </c>
      <c r="N72" s="55">
        <f>N71*B68</f>
        <v>0</v>
      </c>
      <c r="O72" s="54"/>
      <c r="P72" s="55"/>
      <c r="Q72" s="54"/>
      <c r="R72" s="53">
        <f>R71*B68</f>
        <v>9000</v>
      </c>
      <c r="S72" s="93"/>
      <c r="T72" s="92">
        <f>T71*B68</f>
        <v>9000</v>
      </c>
      <c r="U72" s="91"/>
    </row>
    <row r="73" spans="1:21" ht="15.75" thickTop="1">
      <c r="A73" s="31" t="s">
        <v>31</v>
      </c>
      <c r="B73" s="28" t="s">
        <v>51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27"/>
      <c r="T73" s="28"/>
      <c r="U73" s="79"/>
    </row>
    <row r="74" spans="1:21" ht="15.75" thickBot="1">
      <c r="A74" s="78"/>
      <c r="B74" s="72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6"/>
      <c r="T74" s="72"/>
      <c r="U74" s="71"/>
    </row>
    <row r="75" spans="1:21" ht="19.5" customHeight="1" thickTop="1" thickBot="1">
      <c r="A75" s="59" t="s">
        <v>37</v>
      </c>
      <c r="B75" s="55">
        <v>500</v>
      </c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54"/>
      <c r="T75" s="55"/>
      <c r="U75" s="60"/>
    </row>
    <row r="76" spans="1:21" ht="15.75" thickTop="1">
      <c r="A76" s="31" t="s">
        <v>28</v>
      </c>
      <c r="B76" s="28" t="s">
        <v>49</v>
      </c>
      <c r="C76" s="83"/>
      <c r="D76" s="83"/>
      <c r="E76" s="83"/>
      <c r="F76" s="83"/>
      <c r="G76" s="27"/>
      <c r="H76" s="28" t="s">
        <v>50</v>
      </c>
      <c r="I76" s="83"/>
      <c r="J76" s="83"/>
      <c r="K76" s="83"/>
      <c r="L76" s="27"/>
      <c r="M76" s="28" t="s">
        <v>49</v>
      </c>
      <c r="N76" s="83"/>
      <c r="O76" s="83"/>
      <c r="P76" s="83"/>
      <c r="Q76" s="83"/>
      <c r="R76" s="83"/>
      <c r="S76" s="27"/>
      <c r="T76" s="28"/>
      <c r="U76" s="79"/>
    </row>
    <row r="77" spans="1:21" ht="15.75" thickBot="1">
      <c r="A77" s="78"/>
      <c r="B77" s="72"/>
      <c r="C77" s="77"/>
      <c r="D77" s="77"/>
      <c r="E77" s="77"/>
      <c r="F77" s="77"/>
      <c r="G77" s="76"/>
      <c r="H77" s="72"/>
      <c r="I77" s="77"/>
      <c r="J77" s="77"/>
      <c r="K77" s="77"/>
      <c r="L77" s="76"/>
      <c r="M77" s="72"/>
      <c r="N77" s="77"/>
      <c r="O77" s="77"/>
      <c r="P77" s="77"/>
      <c r="Q77" s="77"/>
      <c r="R77" s="77"/>
      <c r="S77" s="76"/>
      <c r="T77" s="72"/>
      <c r="U77" s="71"/>
    </row>
    <row r="78" spans="1:21" ht="17.25" thickTop="1" thickBot="1">
      <c r="A78" s="59" t="s">
        <v>24</v>
      </c>
      <c r="B78" s="70">
        <v>100</v>
      </c>
      <c r="C78" s="69"/>
      <c r="D78" s="55"/>
      <c r="E78" s="54"/>
      <c r="F78" s="56"/>
      <c r="G78" s="58">
        <v>100</v>
      </c>
      <c r="H78" s="68">
        <v>100</v>
      </c>
      <c r="I78" s="56">
        <v>0</v>
      </c>
      <c r="J78" s="55"/>
      <c r="K78" s="54"/>
      <c r="L78" s="58">
        <v>100</v>
      </c>
      <c r="M78" s="68">
        <v>100</v>
      </c>
      <c r="N78" s="55"/>
      <c r="O78" s="54"/>
      <c r="P78" s="55"/>
      <c r="Q78" s="54"/>
      <c r="R78" s="66">
        <v>100</v>
      </c>
      <c r="S78" s="94"/>
      <c r="T78" s="66">
        <f>(G78+H78+M78)/3</f>
        <v>100</v>
      </c>
      <c r="U78" s="65"/>
    </row>
    <row r="79" spans="1:21" ht="17.25" thickTop="1" thickBot="1">
      <c r="A79" s="59" t="s">
        <v>23</v>
      </c>
      <c r="B79" s="55">
        <f>B78*B75</f>
        <v>50000</v>
      </c>
      <c r="C79" s="54"/>
      <c r="D79" s="55">
        <f>D78*B75</f>
        <v>0</v>
      </c>
      <c r="E79" s="54"/>
      <c r="F79" s="56">
        <f>F78*B75</f>
        <v>0</v>
      </c>
      <c r="G79" s="57">
        <f>G78*B75</f>
        <v>50000</v>
      </c>
      <c r="H79" s="56">
        <f>H78*B75</f>
        <v>50000</v>
      </c>
      <c r="I79" s="56">
        <f>I78*B75</f>
        <v>0</v>
      </c>
      <c r="J79" s="55">
        <f>J78*B75</f>
        <v>0</v>
      </c>
      <c r="K79" s="54"/>
      <c r="L79" s="57">
        <f>L78*B75</f>
        <v>50000</v>
      </c>
      <c r="M79" s="56">
        <f>M78*B75</f>
        <v>50000</v>
      </c>
      <c r="N79" s="55">
        <f>N78*B75</f>
        <v>0</v>
      </c>
      <c r="O79" s="54"/>
      <c r="P79" s="55">
        <f>P78*B75</f>
        <v>0</v>
      </c>
      <c r="Q79" s="54"/>
      <c r="R79" s="53">
        <f>R78*B75</f>
        <v>50000</v>
      </c>
      <c r="S79" s="93"/>
      <c r="T79" s="92">
        <f>T78*B75</f>
        <v>50000</v>
      </c>
      <c r="U79" s="91"/>
    </row>
    <row r="80" spans="1:21" ht="15.75" thickTop="1">
      <c r="A80" s="31" t="s">
        <v>31</v>
      </c>
      <c r="B80" s="28" t="s">
        <v>48</v>
      </c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27"/>
      <c r="T80" s="28"/>
      <c r="U80" s="79"/>
    </row>
    <row r="81" spans="1:21" ht="15.75" thickBot="1">
      <c r="A81" s="78"/>
      <c r="B81" s="72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6"/>
      <c r="T81" s="72"/>
      <c r="U81" s="71"/>
    </row>
    <row r="82" spans="1:21" ht="34.5" customHeight="1" thickTop="1" thickBot="1">
      <c r="A82" s="59" t="s">
        <v>42</v>
      </c>
      <c r="B82" s="55">
        <v>700</v>
      </c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54"/>
      <c r="T82" s="55"/>
      <c r="U82" s="60"/>
    </row>
    <row r="83" spans="1:21" ht="15.75" thickTop="1">
      <c r="A83" s="31" t="s">
        <v>28</v>
      </c>
      <c r="B83" s="28" t="s">
        <v>36</v>
      </c>
      <c r="C83" s="83"/>
      <c r="D83" s="83"/>
      <c r="E83" s="83"/>
      <c r="F83" s="83"/>
      <c r="G83" s="27"/>
      <c r="H83" s="81" t="s">
        <v>35</v>
      </c>
      <c r="I83" s="80"/>
      <c r="J83" s="80"/>
      <c r="K83" s="80"/>
      <c r="L83" s="82"/>
      <c r="M83" s="81" t="s">
        <v>47</v>
      </c>
      <c r="N83" s="80"/>
      <c r="O83" s="80"/>
      <c r="P83" s="80"/>
      <c r="Q83" s="80"/>
      <c r="R83" s="80"/>
      <c r="S83" s="82"/>
      <c r="T83" s="28"/>
      <c r="U83" s="79"/>
    </row>
    <row r="84" spans="1:21" ht="15.75" thickBot="1">
      <c r="A84" s="78"/>
      <c r="B84" s="72"/>
      <c r="C84" s="77"/>
      <c r="D84" s="77"/>
      <c r="E84" s="77"/>
      <c r="F84" s="77"/>
      <c r="G84" s="76"/>
      <c r="H84" s="74"/>
      <c r="I84" s="73"/>
      <c r="J84" s="73"/>
      <c r="K84" s="73"/>
      <c r="L84" s="75"/>
      <c r="M84" s="74"/>
      <c r="N84" s="73"/>
      <c r="O84" s="73"/>
      <c r="P84" s="73"/>
      <c r="Q84" s="73"/>
      <c r="R84" s="73"/>
      <c r="S84" s="75"/>
      <c r="T84" s="72"/>
      <c r="U84" s="71"/>
    </row>
    <row r="85" spans="1:21" ht="17.25" thickTop="1" thickBot="1">
      <c r="A85" s="59" t="s">
        <v>24</v>
      </c>
      <c r="B85" s="70">
        <v>76</v>
      </c>
      <c r="C85" s="69"/>
      <c r="D85" s="55"/>
      <c r="E85" s="54"/>
      <c r="F85" s="56"/>
      <c r="G85" s="58">
        <v>76</v>
      </c>
      <c r="H85" s="68">
        <v>76</v>
      </c>
      <c r="I85" s="56">
        <v>0</v>
      </c>
      <c r="J85" s="55"/>
      <c r="K85" s="54"/>
      <c r="L85" s="58">
        <v>76</v>
      </c>
      <c r="M85" s="68">
        <v>75</v>
      </c>
      <c r="N85" s="55"/>
      <c r="O85" s="54"/>
      <c r="P85" s="55"/>
      <c r="Q85" s="54"/>
      <c r="R85" s="70">
        <v>75</v>
      </c>
      <c r="S85" s="69"/>
      <c r="T85" s="66">
        <v>75</v>
      </c>
      <c r="U85" s="65"/>
    </row>
    <row r="86" spans="1:21" ht="17.25" thickTop="1" thickBot="1">
      <c r="A86" s="59" t="s">
        <v>23</v>
      </c>
      <c r="B86" s="55">
        <f>B85*B82</f>
        <v>53200</v>
      </c>
      <c r="C86" s="54"/>
      <c r="D86" s="55">
        <f>D85*B82</f>
        <v>0</v>
      </c>
      <c r="E86" s="54"/>
      <c r="F86" s="56">
        <f>F85*B82</f>
        <v>0</v>
      </c>
      <c r="G86" s="57">
        <f>G85*B82</f>
        <v>53200</v>
      </c>
      <c r="H86" s="56">
        <f>H85*B82*I86</f>
        <v>0</v>
      </c>
      <c r="I86" s="56">
        <f>I85*B82</f>
        <v>0</v>
      </c>
      <c r="J86" s="55">
        <f>J85*B82</f>
        <v>0</v>
      </c>
      <c r="K86" s="54"/>
      <c r="L86" s="57">
        <f>L85*B82</f>
        <v>53200</v>
      </c>
      <c r="M86" s="56">
        <f>M85*B82</f>
        <v>52500</v>
      </c>
      <c r="N86" s="55"/>
      <c r="O86" s="54"/>
      <c r="P86" s="55"/>
      <c r="Q86" s="54"/>
      <c r="R86" s="55">
        <f>R85*B82</f>
        <v>52500</v>
      </c>
      <c r="S86" s="54"/>
      <c r="T86" s="92">
        <f>T85*B82</f>
        <v>52500</v>
      </c>
      <c r="U86" s="91"/>
    </row>
    <row r="87" spans="1:21" ht="15.75" thickTop="1">
      <c r="A87" s="31" t="s">
        <v>31</v>
      </c>
      <c r="B87" s="28" t="s">
        <v>46</v>
      </c>
      <c r="C87" s="83"/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27"/>
      <c r="T87" s="28"/>
      <c r="U87" s="79"/>
    </row>
    <row r="88" spans="1:21" ht="15.75" thickBot="1">
      <c r="A88" s="78"/>
      <c r="B88" s="72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6"/>
      <c r="T88" s="72"/>
      <c r="U88" s="71"/>
    </row>
    <row r="89" spans="1:21" ht="29.25" customHeight="1" thickTop="1" thickBot="1">
      <c r="A89" s="59" t="s">
        <v>42</v>
      </c>
      <c r="B89" s="55">
        <v>190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54"/>
      <c r="T89" s="55"/>
      <c r="U89" s="60"/>
    </row>
    <row r="90" spans="1:21" ht="15" customHeight="1" thickTop="1">
      <c r="A90" s="31" t="s">
        <v>28</v>
      </c>
      <c r="B90" s="28" t="s">
        <v>45</v>
      </c>
      <c r="C90" s="83"/>
      <c r="D90" s="83"/>
      <c r="E90" s="83"/>
      <c r="F90" s="83"/>
      <c r="G90" s="27"/>
      <c r="H90" s="81" t="s">
        <v>35</v>
      </c>
      <c r="I90" s="80"/>
      <c r="J90" s="80"/>
      <c r="K90" s="80"/>
      <c r="L90" s="82"/>
      <c r="M90" s="28" t="s">
        <v>44</v>
      </c>
      <c r="N90" s="83"/>
      <c r="O90" s="83"/>
      <c r="P90" s="83"/>
      <c r="Q90" s="83"/>
      <c r="R90" s="83"/>
      <c r="S90" s="27"/>
      <c r="T90" s="28"/>
      <c r="U90" s="79"/>
    </row>
    <row r="91" spans="1:21" ht="15" customHeight="1" thickBot="1">
      <c r="A91" s="78"/>
      <c r="B91" s="72"/>
      <c r="C91" s="77"/>
      <c r="D91" s="77"/>
      <c r="E91" s="77"/>
      <c r="F91" s="77"/>
      <c r="G91" s="76"/>
      <c r="H91" s="74"/>
      <c r="I91" s="73"/>
      <c r="J91" s="73"/>
      <c r="K91" s="73"/>
      <c r="L91" s="75"/>
      <c r="M91" s="72"/>
      <c r="N91" s="77"/>
      <c r="O91" s="77"/>
      <c r="P91" s="77"/>
      <c r="Q91" s="77"/>
      <c r="R91" s="77"/>
      <c r="S91" s="76"/>
      <c r="T91" s="72"/>
      <c r="U91" s="71"/>
    </row>
    <row r="92" spans="1:21" ht="17.25" thickTop="1" thickBot="1">
      <c r="A92" s="59" t="s">
        <v>24</v>
      </c>
      <c r="B92" s="70">
        <v>60</v>
      </c>
      <c r="C92" s="69"/>
      <c r="D92" s="55"/>
      <c r="E92" s="54"/>
      <c r="F92" s="56"/>
      <c r="G92" s="58">
        <v>60</v>
      </c>
      <c r="H92" s="68">
        <v>55</v>
      </c>
      <c r="I92" s="56"/>
      <c r="J92" s="55"/>
      <c r="K92" s="54"/>
      <c r="L92" s="58">
        <v>55</v>
      </c>
      <c r="M92" s="68">
        <v>45</v>
      </c>
      <c r="N92" s="55"/>
      <c r="O92" s="54"/>
      <c r="P92" s="55"/>
      <c r="Q92" s="54"/>
      <c r="R92" s="66">
        <v>45</v>
      </c>
      <c r="S92" s="94"/>
      <c r="T92" s="66">
        <v>53</v>
      </c>
      <c r="U92" s="65"/>
    </row>
    <row r="93" spans="1:21" ht="17.25" thickTop="1" thickBot="1">
      <c r="A93" s="59" t="s">
        <v>23</v>
      </c>
      <c r="B93" s="55">
        <f>B92*B89</f>
        <v>11400</v>
      </c>
      <c r="C93" s="54"/>
      <c r="D93" s="55">
        <f>D92*B89</f>
        <v>0</v>
      </c>
      <c r="E93" s="54"/>
      <c r="F93" s="56">
        <f>F92*B89</f>
        <v>0</v>
      </c>
      <c r="G93" s="57">
        <f>G92*B89</f>
        <v>11400</v>
      </c>
      <c r="H93" s="56">
        <f>H92*B89</f>
        <v>10450</v>
      </c>
      <c r="I93" s="56"/>
      <c r="J93" s="55"/>
      <c r="K93" s="54"/>
      <c r="L93" s="57">
        <f>H93</f>
        <v>10450</v>
      </c>
      <c r="M93" s="56">
        <f>M92*B89</f>
        <v>8550</v>
      </c>
      <c r="N93" s="55">
        <f>N92*B89</f>
        <v>0</v>
      </c>
      <c r="O93" s="54"/>
      <c r="P93" s="55">
        <f>P92*B89</f>
        <v>0</v>
      </c>
      <c r="Q93" s="54"/>
      <c r="R93" s="53">
        <f>R92*B89</f>
        <v>8550</v>
      </c>
      <c r="S93" s="93"/>
      <c r="T93" s="92">
        <f>T92*B89</f>
        <v>10070</v>
      </c>
      <c r="U93" s="91"/>
    </row>
    <row r="94" spans="1:21" ht="15.75" thickTop="1">
      <c r="A94" s="31" t="s">
        <v>31</v>
      </c>
      <c r="B94" s="28" t="s">
        <v>43</v>
      </c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27"/>
      <c r="T94" s="28"/>
      <c r="U94" s="79"/>
    </row>
    <row r="95" spans="1:21">
      <c r="A95" s="105"/>
      <c r="B95" s="102"/>
      <c r="C95" s="104"/>
      <c r="D95" s="104"/>
      <c r="E95" s="104"/>
      <c r="F95" s="104"/>
      <c r="G95" s="104"/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3"/>
      <c r="T95" s="102"/>
      <c r="U95" s="101"/>
    </row>
    <row r="96" spans="1:21" ht="15.75" thickBot="1">
      <c r="A96" s="78"/>
      <c r="B96" s="72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6"/>
      <c r="T96" s="72"/>
      <c r="U96" s="71"/>
    </row>
    <row r="97" spans="1:21" ht="33" thickTop="1" thickBot="1">
      <c r="A97" s="59" t="s">
        <v>42</v>
      </c>
      <c r="B97" s="55">
        <v>235</v>
      </c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54"/>
      <c r="T97" s="55"/>
      <c r="U97" s="60"/>
    </row>
    <row r="98" spans="1:21" ht="15.75" thickTop="1">
      <c r="A98" s="31" t="s">
        <v>28</v>
      </c>
      <c r="B98" s="28" t="s">
        <v>41</v>
      </c>
      <c r="C98" s="83"/>
      <c r="D98" s="83"/>
      <c r="E98" s="83"/>
      <c r="F98" s="83"/>
      <c r="G98" s="27"/>
      <c r="H98" s="28" t="s">
        <v>40</v>
      </c>
      <c r="I98" s="83"/>
      <c r="J98" s="83"/>
      <c r="K98" s="83"/>
      <c r="L98" s="27"/>
      <c r="M98" s="28" t="s">
        <v>39</v>
      </c>
      <c r="N98" s="83"/>
      <c r="O98" s="83"/>
      <c r="P98" s="83"/>
      <c r="Q98" s="83"/>
      <c r="R98" s="83"/>
      <c r="S98" s="27"/>
      <c r="T98" s="28"/>
      <c r="U98" s="79"/>
    </row>
    <row r="99" spans="1:21" ht="15.75" thickBot="1">
      <c r="A99" s="78"/>
      <c r="B99" s="72"/>
      <c r="C99" s="77"/>
      <c r="D99" s="77"/>
      <c r="E99" s="77"/>
      <c r="F99" s="77"/>
      <c r="G99" s="76"/>
      <c r="H99" s="72"/>
      <c r="I99" s="77"/>
      <c r="J99" s="77"/>
      <c r="K99" s="77"/>
      <c r="L99" s="76"/>
      <c r="M99" s="72"/>
      <c r="N99" s="77"/>
      <c r="O99" s="77"/>
      <c r="P99" s="77"/>
      <c r="Q99" s="77"/>
      <c r="R99" s="77"/>
      <c r="S99" s="76"/>
      <c r="T99" s="72"/>
      <c r="U99" s="71"/>
    </row>
    <row r="100" spans="1:21" ht="17.25" thickTop="1" thickBot="1">
      <c r="A100" s="59" t="s">
        <v>24</v>
      </c>
      <c r="B100" s="70">
        <v>135</v>
      </c>
      <c r="C100" s="69"/>
      <c r="D100" s="55"/>
      <c r="E100" s="54"/>
      <c r="F100" s="56"/>
      <c r="G100" s="58">
        <v>135</v>
      </c>
      <c r="H100" s="68">
        <v>145</v>
      </c>
      <c r="I100" s="56"/>
      <c r="J100" s="55"/>
      <c r="K100" s="54"/>
      <c r="L100" s="58">
        <v>145</v>
      </c>
      <c r="M100" s="68">
        <v>110</v>
      </c>
      <c r="N100" s="55"/>
      <c r="O100" s="54"/>
      <c r="P100" s="55"/>
      <c r="Q100" s="54"/>
      <c r="R100" s="66">
        <v>110</v>
      </c>
      <c r="S100" s="94"/>
      <c r="T100" s="66">
        <f>(G100+L100+R100)/3</f>
        <v>130</v>
      </c>
      <c r="U100" s="65"/>
    </row>
    <row r="101" spans="1:21" ht="17.25" thickTop="1" thickBot="1">
      <c r="A101" s="59" t="s">
        <v>23</v>
      </c>
      <c r="B101" s="55">
        <f>B100*B97</f>
        <v>31725</v>
      </c>
      <c r="C101" s="54"/>
      <c r="D101" s="55">
        <f>D100*B97</f>
        <v>0</v>
      </c>
      <c r="E101" s="54"/>
      <c r="F101" s="56">
        <f>F100*B97</f>
        <v>0</v>
      </c>
      <c r="G101" s="57">
        <f>G100*B97</f>
        <v>31725</v>
      </c>
      <c r="H101" s="56">
        <f>H100*B97</f>
        <v>34075</v>
      </c>
      <c r="I101" s="56">
        <f>I100*B97</f>
        <v>0</v>
      </c>
      <c r="J101" s="55">
        <f>J100*B97</f>
        <v>0</v>
      </c>
      <c r="K101" s="54"/>
      <c r="L101" s="57">
        <f>L100*B97</f>
        <v>34075</v>
      </c>
      <c r="M101" s="56">
        <f>M100*B97</f>
        <v>25850</v>
      </c>
      <c r="N101" s="55"/>
      <c r="O101" s="54"/>
      <c r="P101" s="55">
        <f>P100*B97</f>
        <v>0</v>
      </c>
      <c r="Q101" s="54"/>
      <c r="R101" s="53">
        <f>R100*B97</f>
        <v>25850</v>
      </c>
      <c r="S101" s="93"/>
      <c r="T101" s="92">
        <f>T100*B97</f>
        <v>30550</v>
      </c>
      <c r="U101" s="91"/>
    </row>
    <row r="102" spans="1:21" ht="15.75" thickTop="1">
      <c r="A102" s="31" t="s">
        <v>31</v>
      </c>
      <c r="B102" s="100" t="s">
        <v>38</v>
      </c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8"/>
      <c r="T102" s="28"/>
      <c r="U102" s="79"/>
    </row>
    <row r="103" spans="1:21" ht="15.75" thickBot="1">
      <c r="A103" s="78"/>
      <c r="B103" s="97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5"/>
      <c r="T103" s="72"/>
      <c r="U103" s="71"/>
    </row>
    <row r="104" spans="1:21" ht="19.5" customHeight="1" thickTop="1" thickBot="1">
      <c r="A104" s="59" t="s">
        <v>37</v>
      </c>
      <c r="B104" s="55">
        <v>10</v>
      </c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54"/>
      <c r="T104" s="55"/>
      <c r="U104" s="60"/>
    </row>
    <row r="105" spans="1:21" ht="16.5" customHeight="1" thickTop="1">
      <c r="A105" s="31" t="s">
        <v>28</v>
      </c>
      <c r="B105" s="28" t="s">
        <v>36</v>
      </c>
      <c r="C105" s="83"/>
      <c r="D105" s="83"/>
      <c r="E105" s="83"/>
      <c r="F105" s="83"/>
      <c r="G105" s="27"/>
      <c r="H105" s="81" t="s">
        <v>35</v>
      </c>
      <c r="I105" s="80"/>
      <c r="J105" s="80"/>
      <c r="K105" s="80"/>
      <c r="L105" s="82"/>
      <c r="M105" s="28" t="s">
        <v>34</v>
      </c>
      <c r="N105" s="83"/>
      <c r="O105" s="83"/>
      <c r="P105" s="83"/>
      <c r="Q105" s="83"/>
      <c r="R105" s="83"/>
      <c r="S105" s="27"/>
      <c r="T105" s="28"/>
      <c r="U105" s="79"/>
    </row>
    <row r="106" spans="1:21" ht="15" customHeight="1" thickBot="1">
      <c r="A106" s="78"/>
      <c r="B106" s="72"/>
      <c r="C106" s="77"/>
      <c r="D106" s="77"/>
      <c r="E106" s="77"/>
      <c r="F106" s="77"/>
      <c r="G106" s="76"/>
      <c r="H106" s="74"/>
      <c r="I106" s="73"/>
      <c r="J106" s="73"/>
      <c r="K106" s="73"/>
      <c r="L106" s="75"/>
      <c r="M106" s="72"/>
      <c r="N106" s="77"/>
      <c r="O106" s="77"/>
      <c r="P106" s="77"/>
      <c r="Q106" s="77"/>
      <c r="R106" s="77"/>
      <c r="S106" s="76"/>
      <c r="T106" s="72"/>
      <c r="U106" s="71"/>
    </row>
    <row r="107" spans="1:21" ht="17.25" thickTop="1" thickBot="1">
      <c r="A107" s="59" t="s">
        <v>24</v>
      </c>
      <c r="B107" s="70">
        <v>171</v>
      </c>
      <c r="C107" s="69"/>
      <c r="D107" s="55"/>
      <c r="E107" s="54"/>
      <c r="F107" s="56"/>
      <c r="G107" s="58">
        <v>171</v>
      </c>
      <c r="H107" s="68">
        <v>175</v>
      </c>
      <c r="I107" s="56">
        <v>0</v>
      </c>
      <c r="J107" s="55"/>
      <c r="K107" s="54"/>
      <c r="L107" s="58">
        <v>175</v>
      </c>
      <c r="M107" s="68">
        <v>170</v>
      </c>
      <c r="N107" s="55"/>
      <c r="O107" s="54"/>
      <c r="P107" s="55"/>
      <c r="Q107" s="54"/>
      <c r="R107" s="66">
        <v>170</v>
      </c>
      <c r="S107" s="94"/>
      <c r="T107" s="66">
        <v>172</v>
      </c>
      <c r="U107" s="65"/>
    </row>
    <row r="108" spans="1:21" ht="17.25" thickTop="1" thickBot="1">
      <c r="A108" s="59" t="s">
        <v>23</v>
      </c>
      <c r="B108" s="55">
        <f>B107*B104</f>
        <v>1710</v>
      </c>
      <c r="C108" s="54"/>
      <c r="D108" s="55">
        <f>D107*B104</f>
        <v>0</v>
      </c>
      <c r="E108" s="54"/>
      <c r="F108" s="56"/>
      <c r="G108" s="57">
        <f>G107*B104</f>
        <v>1710</v>
      </c>
      <c r="H108" s="56">
        <f>H107*B104</f>
        <v>1750</v>
      </c>
      <c r="I108" s="56">
        <f>I107*B104</f>
        <v>0</v>
      </c>
      <c r="J108" s="55">
        <f>J107*B104</f>
        <v>0</v>
      </c>
      <c r="K108" s="54"/>
      <c r="L108" s="57">
        <f>L107*B104</f>
        <v>1750</v>
      </c>
      <c r="M108" s="56">
        <f>M107*B104</f>
        <v>1700</v>
      </c>
      <c r="N108" s="55">
        <f>N107*B104</f>
        <v>0</v>
      </c>
      <c r="O108" s="54"/>
      <c r="P108" s="55">
        <f>P107*B104</f>
        <v>0</v>
      </c>
      <c r="Q108" s="54"/>
      <c r="R108" s="53">
        <f>R107*B104</f>
        <v>1700</v>
      </c>
      <c r="S108" s="93"/>
      <c r="T108" s="92">
        <f>T107*B104</f>
        <v>1720</v>
      </c>
      <c r="U108" s="91"/>
    </row>
    <row r="109" spans="1:21" ht="15.75" thickTop="1">
      <c r="A109" s="31" t="s">
        <v>31</v>
      </c>
      <c r="B109" s="28" t="s">
        <v>33</v>
      </c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27"/>
      <c r="T109" s="28"/>
      <c r="U109" s="79"/>
    </row>
    <row r="110" spans="1:21" ht="15.75" thickBot="1">
      <c r="A110" s="78"/>
      <c r="B110" s="72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6"/>
      <c r="T110" s="72"/>
      <c r="U110" s="71"/>
    </row>
    <row r="111" spans="1:21" ht="33" thickTop="1" thickBot="1">
      <c r="A111" s="59" t="s">
        <v>29</v>
      </c>
      <c r="B111" s="55">
        <v>4920</v>
      </c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54"/>
      <c r="T111" s="55"/>
      <c r="U111" s="60"/>
    </row>
    <row r="112" spans="1:21" ht="15.75" thickTop="1">
      <c r="A112" s="31" t="s">
        <v>28</v>
      </c>
      <c r="B112" s="28" t="s">
        <v>27</v>
      </c>
      <c r="C112" s="83"/>
      <c r="D112" s="83"/>
      <c r="E112" s="83"/>
      <c r="F112" s="83"/>
      <c r="G112" s="27"/>
      <c r="H112" s="81" t="s">
        <v>26</v>
      </c>
      <c r="I112" s="80"/>
      <c r="J112" s="80"/>
      <c r="K112" s="80"/>
      <c r="L112" s="82"/>
      <c r="M112" s="81" t="s">
        <v>32</v>
      </c>
      <c r="N112" s="80"/>
      <c r="O112" s="80"/>
      <c r="P112" s="80"/>
      <c r="Q112" s="80"/>
      <c r="R112" s="80"/>
      <c r="S112" s="82"/>
      <c r="T112" s="28"/>
      <c r="U112" s="79"/>
    </row>
    <row r="113" spans="1:24" ht="15.75" thickBot="1">
      <c r="A113" s="78"/>
      <c r="B113" s="72"/>
      <c r="C113" s="77"/>
      <c r="D113" s="77"/>
      <c r="E113" s="77"/>
      <c r="F113" s="77"/>
      <c r="G113" s="76"/>
      <c r="H113" s="74"/>
      <c r="I113" s="73"/>
      <c r="J113" s="73"/>
      <c r="K113" s="73"/>
      <c r="L113" s="75"/>
      <c r="M113" s="74"/>
      <c r="N113" s="73"/>
      <c r="O113" s="73"/>
      <c r="P113" s="73"/>
      <c r="Q113" s="73"/>
      <c r="R113" s="73"/>
      <c r="S113" s="75"/>
      <c r="T113" s="72"/>
      <c r="U113" s="71"/>
    </row>
    <row r="114" spans="1:24" ht="17.25" thickTop="1" thickBot="1">
      <c r="A114" s="59" t="s">
        <v>24</v>
      </c>
      <c r="B114" s="70">
        <v>48</v>
      </c>
      <c r="C114" s="69"/>
      <c r="D114" s="55"/>
      <c r="E114" s="54"/>
      <c r="F114" s="56"/>
      <c r="G114" s="58">
        <v>48</v>
      </c>
      <c r="H114" s="68">
        <v>45</v>
      </c>
      <c r="I114" s="56"/>
      <c r="J114" s="55"/>
      <c r="K114" s="54"/>
      <c r="L114" s="58">
        <v>45</v>
      </c>
      <c r="M114" s="68">
        <v>46</v>
      </c>
      <c r="N114" s="55"/>
      <c r="O114" s="54"/>
      <c r="P114" s="55"/>
      <c r="Q114" s="54"/>
      <c r="R114" s="70">
        <v>46</v>
      </c>
      <c r="S114" s="69"/>
      <c r="T114" s="90">
        <v>46</v>
      </c>
      <c r="U114" s="89"/>
    </row>
    <row r="115" spans="1:24" ht="17.25" thickTop="1" thickBot="1">
      <c r="A115" s="59" t="s">
        <v>23</v>
      </c>
      <c r="B115" s="55">
        <f>B114*B111</f>
        <v>236160</v>
      </c>
      <c r="C115" s="54"/>
      <c r="D115" s="55">
        <f>D114*B111</f>
        <v>0</v>
      </c>
      <c r="E115" s="54"/>
      <c r="F115" s="56">
        <f>F114*B111</f>
        <v>0</v>
      </c>
      <c r="G115" s="57">
        <f>G114*B111</f>
        <v>236160</v>
      </c>
      <c r="H115" s="56">
        <f>H114*B111</f>
        <v>221400</v>
      </c>
      <c r="I115" s="56">
        <f>I114*B111</f>
        <v>0</v>
      </c>
      <c r="J115" s="55">
        <f>J114*B111</f>
        <v>0</v>
      </c>
      <c r="K115" s="54"/>
      <c r="L115" s="57">
        <f>L114*B111</f>
        <v>221400</v>
      </c>
      <c r="M115" s="56">
        <f>M114*B111</f>
        <v>226320</v>
      </c>
      <c r="N115" s="55"/>
      <c r="O115" s="54"/>
      <c r="P115" s="55"/>
      <c r="Q115" s="54"/>
      <c r="R115" s="55">
        <f>M115</f>
        <v>226320</v>
      </c>
      <c r="S115" s="88"/>
      <c r="T115" s="87">
        <f>T114*B111</f>
        <v>226320</v>
      </c>
      <c r="U115" s="86"/>
    </row>
    <row r="116" spans="1:24" ht="15.75" thickTop="1">
      <c r="A116" s="31" t="s">
        <v>31</v>
      </c>
      <c r="B116" s="28" t="s">
        <v>30</v>
      </c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5"/>
      <c r="U116" s="84"/>
    </row>
    <row r="117" spans="1:24" ht="15.75" thickBot="1">
      <c r="A117" s="78"/>
      <c r="B117" s="72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2"/>
      <c r="U117" s="71"/>
    </row>
    <row r="118" spans="1:24" ht="15.75" thickTop="1">
      <c r="A118" s="31" t="s">
        <v>29</v>
      </c>
      <c r="B118" s="28">
        <v>5100</v>
      </c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28"/>
      <c r="U118" s="79"/>
    </row>
    <row r="119" spans="1:24" ht="15" customHeight="1" thickBot="1">
      <c r="A119" s="78"/>
      <c r="B119" s="72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2"/>
      <c r="U119" s="71"/>
    </row>
    <row r="120" spans="1:24" ht="15" customHeight="1" thickTop="1">
      <c r="A120" s="31" t="s">
        <v>28</v>
      </c>
      <c r="B120" s="28" t="s">
        <v>27</v>
      </c>
      <c r="C120" s="83"/>
      <c r="D120" s="83"/>
      <c r="E120" s="83"/>
      <c r="F120" s="83"/>
      <c r="G120" s="27"/>
      <c r="H120" s="81" t="s">
        <v>26</v>
      </c>
      <c r="I120" s="80"/>
      <c r="J120" s="80"/>
      <c r="K120" s="80"/>
      <c r="L120" s="82"/>
      <c r="M120" s="81" t="s">
        <v>25</v>
      </c>
      <c r="N120" s="80"/>
      <c r="O120" s="80"/>
      <c r="P120" s="80"/>
      <c r="Q120" s="80"/>
      <c r="R120" s="80"/>
      <c r="S120" s="80"/>
      <c r="T120" s="28"/>
      <c r="U120" s="79"/>
    </row>
    <row r="121" spans="1:24" ht="15" customHeight="1" thickBot="1">
      <c r="A121" s="78"/>
      <c r="B121" s="72"/>
      <c r="C121" s="77"/>
      <c r="D121" s="77"/>
      <c r="E121" s="77"/>
      <c r="F121" s="77"/>
      <c r="G121" s="76"/>
      <c r="H121" s="74"/>
      <c r="I121" s="73"/>
      <c r="J121" s="73"/>
      <c r="K121" s="73"/>
      <c r="L121" s="75"/>
      <c r="M121" s="74"/>
      <c r="N121" s="73"/>
      <c r="O121" s="73"/>
      <c r="P121" s="73"/>
      <c r="Q121" s="73"/>
      <c r="R121" s="73"/>
      <c r="S121" s="73"/>
      <c r="T121" s="72"/>
      <c r="U121" s="71"/>
    </row>
    <row r="122" spans="1:24" ht="17.25" thickTop="1" thickBot="1">
      <c r="A122" s="59" t="s">
        <v>24</v>
      </c>
      <c r="B122" s="70">
        <v>18</v>
      </c>
      <c r="C122" s="69"/>
      <c r="D122" s="55"/>
      <c r="E122" s="54"/>
      <c r="F122" s="56"/>
      <c r="G122" s="58">
        <v>18</v>
      </c>
      <c r="H122" s="68">
        <v>15</v>
      </c>
      <c r="I122" s="56"/>
      <c r="J122" s="55"/>
      <c r="K122" s="54"/>
      <c r="L122" s="58">
        <v>15</v>
      </c>
      <c r="M122" s="68">
        <v>16</v>
      </c>
      <c r="N122" s="55"/>
      <c r="O122" s="54"/>
      <c r="P122" s="55"/>
      <c r="Q122" s="54"/>
      <c r="R122" s="66">
        <v>16</v>
      </c>
      <c r="S122" s="67"/>
      <c r="T122" s="66">
        <v>16</v>
      </c>
      <c r="U122" s="65"/>
    </row>
    <row r="123" spans="1:24" ht="17.25" thickTop="1" thickBot="1">
      <c r="A123" s="59" t="s">
        <v>23</v>
      </c>
      <c r="B123" s="55">
        <f>B122*B118</f>
        <v>91800</v>
      </c>
      <c r="C123" s="54"/>
      <c r="D123" s="55">
        <f>D122*B118</f>
        <v>0</v>
      </c>
      <c r="E123" s="54"/>
      <c r="F123" s="56">
        <f>F122*B118</f>
        <v>0</v>
      </c>
      <c r="G123" s="57">
        <f>G122*B118</f>
        <v>91800</v>
      </c>
      <c r="H123" s="56">
        <f>H122*B118</f>
        <v>76500</v>
      </c>
      <c r="I123" s="56">
        <f>I122*B118</f>
        <v>0</v>
      </c>
      <c r="J123" s="55">
        <f>J122*B118</f>
        <v>0</v>
      </c>
      <c r="K123" s="54"/>
      <c r="L123" s="57">
        <f>L122*B118</f>
        <v>76500</v>
      </c>
      <c r="M123" s="56">
        <f>M122*B118</f>
        <v>81600</v>
      </c>
      <c r="N123" s="55">
        <f>N122*B118</f>
        <v>0</v>
      </c>
      <c r="O123" s="54"/>
      <c r="P123" s="55">
        <f>P122*B118</f>
        <v>0</v>
      </c>
      <c r="Q123" s="54"/>
      <c r="R123" s="53">
        <f>R122*B118</f>
        <v>81600</v>
      </c>
      <c r="S123" s="52"/>
      <c r="T123" s="53">
        <f>T122*B118</f>
        <v>81600</v>
      </c>
      <c r="U123" s="50"/>
    </row>
    <row r="124" spans="1:24" ht="17.25" thickTop="1" thickBot="1">
      <c r="A124" s="59" t="s">
        <v>22</v>
      </c>
      <c r="B124" s="55"/>
      <c r="C124" s="54"/>
      <c r="D124" s="62"/>
      <c r="E124" s="63"/>
      <c r="F124" s="56"/>
      <c r="G124" s="57"/>
      <c r="H124" s="56"/>
      <c r="I124" s="56"/>
      <c r="J124" s="55"/>
      <c r="K124" s="54"/>
      <c r="L124" s="57"/>
      <c r="M124" s="56"/>
      <c r="N124" s="55"/>
      <c r="O124" s="54"/>
      <c r="P124" s="55"/>
      <c r="Q124" s="54"/>
      <c r="R124" s="53"/>
      <c r="S124" s="52"/>
      <c r="T124" s="55"/>
      <c r="U124" s="60"/>
    </row>
    <row r="125" spans="1:24" ht="33" thickTop="1" thickBot="1">
      <c r="A125" s="59" t="s">
        <v>21</v>
      </c>
      <c r="B125" s="55"/>
      <c r="C125" s="54"/>
      <c r="D125" s="62"/>
      <c r="E125" s="63"/>
      <c r="F125" s="56"/>
      <c r="G125" s="56"/>
      <c r="H125" s="64"/>
      <c r="I125" s="64"/>
      <c r="J125" s="55"/>
      <c r="K125" s="54"/>
      <c r="L125" s="64"/>
      <c r="M125" s="64"/>
      <c r="N125" s="62"/>
      <c r="O125" s="63"/>
      <c r="P125" s="55"/>
      <c r="Q125" s="54"/>
      <c r="R125" s="62"/>
      <c r="S125" s="61"/>
      <c r="T125" s="55"/>
      <c r="U125" s="60"/>
    </row>
    <row r="126" spans="1:24" ht="17.25" thickTop="1" thickBot="1">
      <c r="A126" s="59" t="s">
        <v>20</v>
      </c>
      <c r="B126" s="55">
        <f>B123+B115+B108+B101+B93+B86+B79+B72+B65+B58+B51+B44+B36+B29+B21+B13</f>
        <v>876195</v>
      </c>
      <c r="C126" s="54"/>
      <c r="D126" s="55">
        <f>D123+D115+D108+D101+D93+D86+D79+D72+D65+D58+D51+D44+D36+D29+D21+E13</f>
        <v>0</v>
      </c>
      <c r="E126" s="54"/>
      <c r="F126" s="56">
        <f>F123+F115+F108+F101+F93+F86+F79+F72+F65+F58+F51+F44+F36+F29+F21+F13</f>
        <v>0</v>
      </c>
      <c r="G126" s="58">
        <f>G123+G115+G108+G101+G93+G86+G79+G72+G65+G58+G51+G44+G36+G29+G21+G13</f>
        <v>876195</v>
      </c>
      <c r="H126" s="56">
        <f>H123+H115+H108+H101+H93+H86+H79+H72+H65+H58+H51+H44+H36+H29+H21+H13</f>
        <v>785075</v>
      </c>
      <c r="I126" s="56">
        <f>I123+I115+I108+I101+I93+I86+I79+I72+I65+I58+I51+I44+I36+I29+I21+I13</f>
        <v>0</v>
      </c>
      <c r="J126" s="55">
        <f>J123+J115+J108+J101+J93+J86+J79+J72+J65+J58+J51+J44+J36+J29+J21+J13</f>
        <v>0</v>
      </c>
      <c r="K126" s="54"/>
      <c r="L126" s="57">
        <f>L123+L115+L108+L101+L93+L86+L79+L72+L65+L58+L51+L44+L36+L29+L21+K13</f>
        <v>838275</v>
      </c>
      <c r="M126" s="56">
        <f>M123+M108+M101+M93+M79+M72+M65+M58+M51+M29+M21+M13</f>
        <v>444200</v>
      </c>
      <c r="N126" s="55">
        <f>N123+N108+N101+N93+N79+N72+O65+N58+N51+N21+O13</f>
        <v>0</v>
      </c>
      <c r="O126" s="54"/>
      <c r="P126" s="55">
        <f>P123+P108+P101+P93+P79+P65+P44+P36+P29+P13</f>
        <v>0</v>
      </c>
      <c r="Q126" s="54"/>
      <c r="R126" s="53">
        <f>R123+R108+R101+R93+R79+R72+R65+Q58+Q51+Q44+R36+R29+R21+R13</f>
        <v>604500</v>
      </c>
      <c r="S126" s="52"/>
      <c r="T126" s="51">
        <f>T123+T115+T108+T101+T93+T86+T79+T72+T65+S58+S51+S44+T36+T29+T13+T21</f>
        <v>861960</v>
      </c>
      <c r="U126" s="50"/>
      <c r="X126" s="49"/>
    </row>
    <row r="127" spans="1:24" ht="17.25" hidden="1" thickTop="1" thickBot="1">
      <c r="A127" s="48"/>
      <c r="B127" s="30"/>
      <c r="C127" s="44"/>
      <c r="D127" s="30"/>
      <c r="E127" s="44"/>
      <c r="F127" s="45"/>
      <c r="G127" s="47"/>
      <c r="H127" s="45"/>
      <c r="I127" s="45"/>
      <c r="J127" s="30"/>
      <c r="K127" s="44"/>
      <c r="L127" s="46"/>
      <c r="M127" s="45"/>
      <c r="N127" s="30"/>
      <c r="O127" s="44"/>
      <c r="P127" s="30"/>
      <c r="Q127" s="44"/>
      <c r="R127" s="43"/>
      <c r="S127" s="42"/>
      <c r="T127" s="41"/>
      <c r="U127" s="40"/>
      <c r="X127" s="39"/>
    </row>
    <row r="128" spans="1:24" ht="30.75" customHeight="1" thickTop="1">
      <c r="A128" s="31" t="s">
        <v>19</v>
      </c>
      <c r="B128" s="36">
        <v>40836</v>
      </c>
      <c r="C128" s="27"/>
      <c r="D128" s="36">
        <v>40836</v>
      </c>
      <c r="E128" s="27"/>
      <c r="F128" s="37">
        <v>40836</v>
      </c>
      <c r="G128" s="37">
        <v>40836</v>
      </c>
      <c r="H128" s="37">
        <v>40836</v>
      </c>
      <c r="I128" s="37">
        <v>40836</v>
      </c>
      <c r="J128" s="36">
        <v>40836</v>
      </c>
      <c r="K128" s="27"/>
      <c r="L128" s="38">
        <v>40836</v>
      </c>
      <c r="M128" s="37">
        <v>40836</v>
      </c>
      <c r="N128" s="36">
        <v>40836</v>
      </c>
      <c r="O128" s="27"/>
      <c r="P128" s="36">
        <v>40836</v>
      </c>
      <c r="Q128" s="27"/>
      <c r="R128" s="36">
        <v>40836</v>
      </c>
      <c r="S128" s="27"/>
      <c r="T128" s="36">
        <v>40836</v>
      </c>
      <c r="U128" s="27"/>
    </row>
    <row r="129" spans="1:21" ht="15" customHeight="1" thickBot="1">
      <c r="A129" s="26"/>
      <c r="B129" s="33"/>
      <c r="C129" s="32"/>
      <c r="D129" s="33"/>
      <c r="E129" s="32"/>
      <c r="F129" s="34"/>
      <c r="G129" s="34"/>
      <c r="H129" s="34"/>
      <c r="I129" s="34"/>
      <c r="J129" s="33"/>
      <c r="K129" s="32"/>
      <c r="L129" s="35"/>
      <c r="M129" s="34"/>
      <c r="N129" s="33"/>
      <c r="O129" s="32"/>
      <c r="P129" s="33"/>
      <c r="Q129" s="32"/>
      <c r="R129" s="33"/>
      <c r="S129" s="32"/>
      <c r="T129" s="33"/>
      <c r="U129" s="32"/>
    </row>
    <row r="130" spans="1:21" ht="32.25" customHeight="1" thickTop="1">
      <c r="A130" s="31" t="s">
        <v>18</v>
      </c>
      <c r="B130" s="28" t="s">
        <v>17</v>
      </c>
      <c r="C130" s="27"/>
      <c r="D130" s="30"/>
      <c r="E130" s="27" t="s">
        <v>17</v>
      </c>
      <c r="F130" s="27" t="s">
        <v>17</v>
      </c>
      <c r="G130" s="27" t="s">
        <v>16</v>
      </c>
      <c r="H130" s="27" t="s">
        <v>16</v>
      </c>
      <c r="I130" s="27" t="s">
        <v>16</v>
      </c>
      <c r="J130" s="28" t="s">
        <v>16</v>
      </c>
      <c r="K130" s="27"/>
      <c r="L130" s="29" t="s">
        <v>16</v>
      </c>
      <c r="M130" s="29" t="s">
        <v>16</v>
      </c>
      <c r="N130" s="28" t="s">
        <v>16</v>
      </c>
      <c r="O130" s="27"/>
      <c r="P130" s="28" t="s">
        <v>16</v>
      </c>
      <c r="Q130" s="27"/>
      <c r="R130" s="28" t="s">
        <v>16</v>
      </c>
      <c r="S130" s="27"/>
      <c r="T130" s="28" t="s">
        <v>16</v>
      </c>
      <c r="U130" s="27"/>
    </row>
    <row r="131" spans="1:21" ht="16.5" customHeight="1" thickBot="1">
      <c r="A131" s="26"/>
      <c r="B131" s="23"/>
      <c r="C131" s="22"/>
      <c r="D131" s="25"/>
      <c r="E131" s="22"/>
      <c r="F131" s="22"/>
      <c r="G131" s="22"/>
      <c r="H131" s="22"/>
      <c r="I131" s="22"/>
      <c r="J131" s="23"/>
      <c r="K131" s="22"/>
      <c r="L131" s="24"/>
      <c r="M131" s="24"/>
      <c r="N131" s="23"/>
      <c r="O131" s="22"/>
      <c r="P131" s="23"/>
      <c r="Q131" s="22"/>
      <c r="R131" s="23"/>
      <c r="S131" s="22"/>
      <c r="T131" s="23"/>
      <c r="U131" s="22"/>
    </row>
    <row r="132" spans="1:21" ht="46.5" customHeight="1" thickTop="1">
      <c r="A132" s="21" t="s">
        <v>15</v>
      </c>
      <c r="B132" s="20"/>
      <c r="C132" s="19" t="s">
        <v>14</v>
      </c>
      <c r="D132" s="18"/>
      <c r="E132" s="18"/>
      <c r="F132" s="18"/>
      <c r="G132" s="17"/>
      <c r="H132" s="19" t="s">
        <v>13</v>
      </c>
      <c r="I132" s="18"/>
      <c r="J132" s="18"/>
      <c r="K132" s="18"/>
      <c r="L132" s="18"/>
      <c r="M132" s="18"/>
      <c r="N132" s="18"/>
      <c r="O132" s="18"/>
      <c r="P132" s="18"/>
      <c r="Q132" s="17"/>
      <c r="R132" s="7"/>
      <c r="S132" s="16"/>
      <c r="T132" s="16"/>
      <c r="U132" s="16"/>
    </row>
    <row r="133" spans="1:21" ht="16.5" thickBot="1">
      <c r="A133" s="15"/>
      <c r="B133" s="14"/>
      <c r="C133" s="13"/>
      <c r="D133" s="12"/>
      <c r="E133" s="12"/>
      <c r="F133" s="12"/>
      <c r="G133" s="11"/>
      <c r="H133" s="13" t="s">
        <v>12</v>
      </c>
      <c r="I133" s="12"/>
      <c r="J133" s="12"/>
      <c r="K133" s="12"/>
      <c r="L133" s="12"/>
      <c r="M133" s="12"/>
      <c r="N133" s="12"/>
      <c r="O133" s="12"/>
      <c r="P133" s="12"/>
      <c r="Q133" s="11"/>
      <c r="R133" s="7"/>
      <c r="S133" s="6"/>
      <c r="T133" s="6"/>
      <c r="U133" s="6"/>
    </row>
    <row r="134" spans="1:21" ht="16.5" customHeight="1" thickBot="1">
      <c r="A134" s="10" t="s">
        <v>11</v>
      </c>
      <c r="B134" s="8"/>
      <c r="C134" s="10" t="s">
        <v>10</v>
      </c>
      <c r="D134" s="9"/>
      <c r="E134" s="9"/>
      <c r="F134" s="9"/>
      <c r="G134" s="8"/>
      <c r="H134" s="10" t="s">
        <v>9</v>
      </c>
      <c r="I134" s="9"/>
      <c r="J134" s="9"/>
      <c r="K134" s="9"/>
      <c r="L134" s="9"/>
      <c r="M134" s="9"/>
      <c r="N134" s="9"/>
      <c r="O134" s="9"/>
      <c r="P134" s="9"/>
      <c r="Q134" s="8"/>
      <c r="R134" s="7"/>
      <c r="S134" s="6"/>
      <c r="T134" s="6"/>
      <c r="U134" s="6"/>
    </row>
    <row r="135" spans="1:21" ht="16.5" customHeight="1" thickBot="1">
      <c r="A135" s="10" t="s">
        <v>8</v>
      </c>
      <c r="B135" s="8"/>
      <c r="C135" s="10" t="s">
        <v>7</v>
      </c>
      <c r="D135" s="9"/>
      <c r="E135" s="9"/>
      <c r="F135" s="9"/>
      <c r="G135" s="8"/>
      <c r="H135" s="10" t="s">
        <v>6</v>
      </c>
      <c r="I135" s="9"/>
      <c r="J135" s="9"/>
      <c r="K135" s="9"/>
      <c r="L135" s="9"/>
      <c r="M135" s="9"/>
      <c r="N135" s="9"/>
      <c r="O135" s="9"/>
      <c r="P135" s="9"/>
      <c r="Q135" s="8"/>
      <c r="R135" s="7"/>
      <c r="S135" s="6"/>
      <c r="T135" s="6"/>
      <c r="U135" s="6"/>
    </row>
    <row r="136" spans="1:21" ht="16.5" customHeight="1" thickBot="1">
      <c r="A136" s="10" t="s">
        <v>5</v>
      </c>
      <c r="B136" s="8"/>
      <c r="C136" s="10" t="s">
        <v>4</v>
      </c>
      <c r="D136" s="9"/>
      <c r="E136" s="9"/>
      <c r="F136" s="9"/>
      <c r="G136" s="8"/>
      <c r="H136" s="10" t="s">
        <v>3</v>
      </c>
      <c r="I136" s="9"/>
      <c r="J136" s="9"/>
      <c r="K136" s="9"/>
      <c r="L136" s="9"/>
      <c r="M136" s="9"/>
      <c r="N136" s="9"/>
      <c r="O136" s="9"/>
      <c r="P136" s="9"/>
      <c r="Q136" s="8"/>
      <c r="R136" s="7"/>
      <c r="S136" s="6"/>
      <c r="T136" s="6"/>
      <c r="U136" s="6"/>
    </row>
    <row r="138" spans="1:21" ht="15.75">
      <c r="A138" s="5" t="s">
        <v>2</v>
      </c>
      <c r="B138" s="4"/>
      <c r="C138" s="4"/>
      <c r="D138" s="4"/>
      <c r="E138" s="4"/>
      <c r="F138" s="4"/>
    </row>
    <row r="139" spans="1:21" ht="15.75">
      <c r="A139" s="3" t="s">
        <v>1</v>
      </c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1:21" ht="15.75">
      <c r="A140" s="3" t="s">
        <v>0</v>
      </c>
      <c r="B140" s="2"/>
      <c r="C140" s="2"/>
      <c r="D140" s="2"/>
      <c r="E140" s="2"/>
      <c r="F140" s="2"/>
      <c r="G140" s="2"/>
    </row>
  </sheetData>
  <mergeCells count="463">
    <mergeCell ref="A138:F138"/>
    <mergeCell ref="A139:L139"/>
    <mergeCell ref="A140:G140"/>
    <mergeCell ref="A136:B136"/>
    <mergeCell ref="C136:G136"/>
    <mergeCell ref="H136:Q136"/>
    <mergeCell ref="R136:U136"/>
    <mergeCell ref="A135:B135"/>
    <mergeCell ref="C135:G135"/>
    <mergeCell ref="H135:Q135"/>
    <mergeCell ref="R135:U135"/>
    <mergeCell ref="A134:B134"/>
    <mergeCell ref="C134:G134"/>
    <mergeCell ref="H134:Q134"/>
    <mergeCell ref="R134:U134"/>
    <mergeCell ref="A132:B133"/>
    <mergeCell ref="C132:G133"/>
    <mergeCell ref="H132:Q132"/>
    <mergeCell ref="R132:U133"/>
    <mergeCell ref="H133:Q133"/>
    <mergeCell ref="J130:K131"/>
    <mergeCell ref="L130:L131"/>
    <mergeCell ref="T128:U129"/>
    <mergeCell ref="A130:A131"/>
    <mergeCell ref="B130:C131"/>
    <mergeCell ref="E130:E131"/>
    <mergeCell ref="F130:F131"/>
    <mergeCell ref="G130:G131"/>
    <mergeCell ref="P130:Q131"/>
    <mergeCell ref="R130:S131"/>
    <mergeCell ref="T130:U131"/>
    <mergeCell ref="H130:H131"/>
    <mergeCell ref="I130:I131"/>
    <mergeCell ref="J128:K129"/>
    <mergeCell ref="L128:L129"/>
    <mergeCell ref="M128:M129"/>
    <mergeCell ref="N128:O129"/>
    <mergeCell ref="M130:M131"/>
    <mergeCell ref="N130:O131"/>
    <mergeCell ref="T126:U126"/>
    <mergeCell ref="A128:A129"/>
    <mergeCell ref="B128:C129"/>
    <mergeCell ref="D128:E129"/>
    <mergeCell ref="F128:F129"/>
    <mergeCell ref="G128:G129"/>
    <mergeCell ref="H128:H129"/>
    <mergeCell ref="I128:I129"/>
    <mergeCell ref="P128:Q129"/>
    <mergeCell ref="R128:S129"/>
    <mergeCell ref="B126:C126"/>
    <mergeCell ref="D126:E126"/>
    <mergeCell ref="J126:K126"/>
    <mergeCell ref="N126:O126"/>
    <mergeCell ref="P124:Q124"/>
    <mergeCell ref="R124:S124"/>
    <mergeCell ref="J124:K124"/>
    <mergeCell ref="N124:O124"/>
    <mergeCell ref="P126:Q126"/>
    <mergeCell ref="R126:S126"/>
    <mergeCell ref="T124:U124"/>
    <mergeCell ref="B125:C125"/>
    <mergeCell ref="D125:E125"/>
    <mergeCell ref="J125:K125"/>
    <mergeCell ref="N125:O125"/>
    <mergeCell ref="P125:Q125"/>
    <mergeCell ref="R125:S125"/>
    <mergeCell ref="T125:U125"/>
    <mergeCell ref="B124:C124"/>
    <mergeCell ref="D124:E124"/>
    <mergeCell ref="T122:U122"/>
    <mergeCell ref="B123:C123"/>
    <mergeCell ref="D123:E123"/>
    <mergeCell ref="J123:K123"/>
    <mergeCell ref="N123:O123"/>
    <mergeCell ref="P123:Q123"/>
    <mergeCell ref="R123:S123"/>
    <mergeCell ref="T123:U123"/>
    <mergeCell ref="B122:C122"/>
    <mergeCell ref="D122:E122"/>
    <mergeCell ref="J122:K122"/>
    <mergeCell ref="N122:O122"/>
    <mergeCell ref="A118:A119"/>
    <mergeCell ref="B118:S119"/>
    <mergeCell ref="P122:Q122"/>
    <mergeCell ref="R122:S122"/>
    <mergeCell ref="T118:U119"/>
    <mergeCell ref="A120:A121"/>
    <mergeCell ref="B120:G121"/>
    <mergeCell ref="H120:L121"/>
    <mergeCell ref="M120:S121"/>
    <mergeCell ref="T120:U121"/>
    <mergeCell ref="P115:Q115"/>
    <mergeCell ref="R115:S115"/>
    <mergeCell ref="T115:U115"/>
    <mergeCell ref="A116:A117"/>
    <mergeCell ref="B116:S117"/>
    <mergeCell ref="T116:U117"/>
    <mergeCell ref="B115:C115"/>
    <mergeCell ref="D115:E115"/>
    <mergeCell ref="J115:K115"/>
    <mergeCell ref="N115:O115"/>
    <mergeCell ref="T112:U113"/>
    <mergeCell ref="B114:C114"/>
    <mergeCell ref="D114:E114"/>
    <mergeCell ref="J114:K114"/>
    <mergeCell ref="N114:O114"/>
    <mergeCell ref="P114:Q114"/>
    <mergeCell ref="R114:S114"/>
    <mergeCell ref="T114:U114"/>
    <mergeCell ref="A112:A113"/>
    <mergeCell ref="B112:G113"/>
    <mergeCell ref="H112:L113"/>
    <mergeCell ref="M112:S113"/>
    <mergeCell ref="A109:A110"/>
    <mergeCell ref="B109:S110"/>
    <mergeCell ref="T109:U110"/>
    <mergeCell ref="B111:S111"/>
    <mergeCell ref="T111:U111"/>
    <mergeCell ref="P107:Q107"/>
    <mergeCell ref="R107:S107"/>
    <mergeCell ref="T107:U107"/>
    <mergeCell ref="B108:C108"/>
    <mergeCell ref="D108:E108"/>
    <mergeCell ref="J108:K108"/>
    <mergeCell ref="N108:O108"/>
    <mergeCell ref="P108:Q108"/>
    <mergeCell ref="R108:S108"/>
    <mergeCell ref="T108:U108"/>
    <mergeCell ref="B107:C107"/>
    <mergeCell ref="D107:E107"/>
    <mergeCell ref="J107:K107"/>
    <mergeCell ref="N107:O107"/>
    <mergeCell ref="B104:S104"/>
    <mergeCell ref="T104:U104"/>
    <mergeCell ref="A105:A106"/>
    <mergeCell ref="B105:G106"/>
    <mergeCell ref="H105:L106"/>
    <mergeCell ref="M105:S106"/>
    <mergeCell ref="T105:U106"/>
    <mergeCell ref="P101:Q101"/>
    <mergeCell ref="R101:S101"/>
    <mergeCell ref="T101:U101"/>
    <mergeCell ref="A102:A103"/>
    <mergeCell ref="B102:S103"/>
    <mergeCell ref="T102:U103"/>
    <mergeCell ref="B101:C101"/>
    <mergeCell ref="D101:E101"/>
    <mergeCell ref="J101:K101"/>
    <mergeCell ref="N101:O101"/>
    <mergeCell ref="T98:U99"/>
    <mergeCell ref="B100:C100"/>
    <mergeCell ref="D100:E100"/>
    <mergeCell ref="J100:K100"/>
    <mergeCell ref="N100:O100"/>
    <mergeCell ref="P100:Q100"/>
    <mergeCell ref="R100:S100"/>
    <mergeCell ref="T100:U100"/>
    <mergeCell ref="A98:A99"/>
    <mergeCell ref="B98:G99"/>
    <mergeCell ref="H98:L99"/>
    <mergeCell ref="M98:S99"/>
    <mergeCell ref="A94:A96"/>
    <mergeCell ref="B94:S96"/>
    <mergeCell ref="T94:U96"/>
    <mergeCell ref="B97:S97"/>
    <mergeCell ref="T97:U97"/>
    <mergeCell ref="P92:Q92"/>
    <mergeCell ref="R92:S92"/>
    <mergeCell ref="T92:U92"/>
    <mergeCell ref="B93:C93"/>
    <mergeCell ref="D93:E93"/>
    <mergeCell ref="J93:K93"/>
    <mergeCell ref="N93:O93"/>
    <mergeCell ref="P93:Q93"/>
    <mergeCell ref="R93:S93"/>
    <mergeCell ref="T93:U93"/>
    <mergeCell ref="B92:C92"/>
    <mergeCell ref="D92:E92"/>
    <mergeCell ref="J92:K92"/>
    <mergeCell ref="N92:O92"/>
    <mergeCell ref="B89:S89"/>
    <mergeCell ref="T89:U89"/>
    <mergeCell ref="A90:A91"/>
    <mergeCell ref="B90:G91"/>
    <mergeCell ref="H90:L91"/>
    <mergeCell ref="M90:S91"/>
    <mergeCell ref="T90:U91"/>
    <mergeCell ref="P86:Q86"/>
    <mergeCell ref="R86:S86"/>
    <mergeCell ref="T86:U86"/>
    <mergeCell ref="A87:A88"/>
    <mergeCell ref="B87:S88"/>
    <mergeCell ref="T87:U88"/>
    <mergeCell ref="B86:C86"/>
    <mergeCell ref="D86:E86"/>
    <mergeCell ref="J86:K86"/>
    <mergeCell ref="N86:O86"/>
    <mergeCell ref="T83:U84"/>
    <mergeCell ref="B85:C85"/>
    <mergeCell ref="D85:E85"/>
    <mergeCell ref="J85:K85"/>
    <mergeCell ref="N85:O85"/>
    <mergeCell ref="P85:Q85"/>
    <mergeCell ref="R85:S85"/>
    <mergeCell ref="T85:U85"/>
    <mergeCell ref="A83:A84"/>
    <mergeCell ref="B83:G84"/>
    <mergeCell ref="H83:L84"/>
    <mergeCell ref="M83:S84"/>
    <mergeCell ref="A80:A81"/>
    <mergeCell ref="B80:S81"/>
    <mergeCell ref="T80:U81"/>
    <mergeCell ref="B82:S82"/>
    <mergeCell ref="T82:U82"/>
    <mergeCell ref="P78:Q78"/>
    <mergeCell ref="R78:S78"/>
    <mergeCell ref="T78:U78"/>
    <mergeCell ref="B79:C79"/>
    <mergeCell ref="D79:E79"/>
    <mergeCell ref="J79:K79"/>
    <mergeCell ref="N79:O79"/>
    <mergeCell ref="P79:Q79"/>
    <mergeCell ref="R79:S79"/>
    <mergeCell ref="T79:U79"/>
    <mergeCell ref="B78:C78"/>
    <mergeCell ref="D78:E78"/>
    <mergeCell ref="J78:K78"/>
    <mergeCell ref="N78:O78"/>
    <mergeCell ref="B75:S75"/>
    <mergeCell ref="T75:U75"/>
    <mergeCell ref="A76:A77"/>
    <mergeCell ref="B76:G77"/>
    <mergeCell ref="H76:L77"/>
    <mergeCell ref="M76:S77"/>
    <mergeCell ref="T76:U77"/>
    <mergeCell ref="P72:Q72"/>
    <mergeCell ref="R72:S72"/>
    <mergeCell ref="T72:U72"/>
    <mergeCell ref="A73:A74"/>
    <mergeCell ref="B73:S74"/>
    <mergeCell ref="T73:U74"/>
    <mergeCell ref="B72:C72"/>
    <mergeCell ref="D72:E72"/>
    <mergeCell ref="J72:K72"/>
    <mergeCell ref="N72:O72"/>
    <mergeCell ref="T69:U70"/>
    <mergeCell ref="B71:C71"/>
    <mergeCell ref="D71:E71"/>
    <mergeCell ref="J71:K71"/>
    <mergeCell ref="N71:O71"/>
    <mergeCell ref="P71:Q71"/>
    <mergeCell ref="R71:S71"/>
    <mergeCell ref="T71:U71"/>
    <mergeCell ref="A69:A70"/>
    <mergeCell ref="B69:G70"/>
    <mergeCell ref="H69:L70"/>
    <mergeCell ref="M69:S70"/>
    <mergeCell ref="A66:A67"/>
    <mergeCell ref="B66:S67"/>
    <mergeCell ref="T66:U67"/>
    <mergeCell ref="B68:S68"/>
    <mergeCell ref="T68:U68"/>
    <mergeCell ref="P64:Q64"/>
    <mergeCell ref="R64:S64"/>
    <mergeCell ref="T64:U64"/>
    <mergeCell ref="B65:C65"/>
    <mergeCell ref="D65:E65"/>
    <mergeCell ref="J65:K65"/>
    <mergeCell ref="M65:N65"/>
    <mergeCell ref="P65:Q65"/>
    <mergeCell ref="R65:S65"/>
    <mergeCell ref="T65:U65"/>
    <mergeCell ref="B64:C64"/>
    <mergeCell ref="D64:E64"/>
    <mergeCell ref="J64:K64"/>
    <mergeCell ref="M64:N64"/>
    <mergeCell ref="B61:S61"/>
    <mergeCell ref="T61:U61"/>
    <mergeCell ref="A62:A63"/>
    <mergeCell ref="B62:G63"/>
    <mergeCell ref="H62:L63"/>
    <mergeCell ref="M62:S63"/>
    <mergeCell ref="T62:U63"/>
    <mergeCell ref="Q58:R58"/>
    <mergeCell ref="S58:T58"/>
    <mergeCell ref="A59:A60"/>
    <mergeCell ref="B59:S60"/>
    <mergeCell ref="T59:U60"/>
    <mergeCell ref="B58:C58"/>
    <mergeCell ref="D58:E58"/>
    <mergeCell ref="J58:K58"/>
    <mergeCell ref="N58:O58"/>
    <mergeCell ref="T55:U56"/>
    <mergeCell ref="B57:C57"/>
    <mergeCell ref="D57:E57"/>
    <mergeCell ref="J57:K57"/>
    <mergeCell ref="N57:O57"/>
    <mergeCell ref="Q57:R57"/>
    <mergeCell ref="S57:T57"/>
    <mergeCell ref="A55:A56"/>
    <mergeCell ref="B55:G56"/>
    <mergeCell ref="H55:L56"/>
    <mergeCell ref="M55:S56"/>
    <mergeCell ref="A52:A53"/>
    <mergeCell ref="B52:S53"/>
    <mergeCell ref="T52:U53"/>
    <mergeCell ref="B54:S54"/>
    <mergeCell ref="T54:U54"/>
    <mergeCell ref="Q50:R50"/>
    <mergeCell ref="S50:T50"/>
    <mergeCell ref="B51:C51"/>
    <mergeCell ref="D51:E51"/>
    <mergeCell ref="J51:K51"/>
    <mergeCell ref="N51:O51"/>
    <mergeCell ref="Q51:R51"/>
    <mergeCell ref="T45:U46"/>
    <mergeCell ref="S51:T51"/>
    <mergeCell ref="B50:C50"/>
    <mergeCell ref="D50:E50"/>
    <mergeCell ref="J50:K50"/>
    <mergeCell ref="N50:O50"/>
    <mergeCell ref="B47:U47"/>
    <mergeCell ref="Q43:R43"/>
    <mergeCell ref="A48:A49"/>
    <mergeCell ref="B48:G49"/>
    <mergeCell ref="H48:L49"/>
    <mergeCell ref="M48:S49"/>
    <mergeCell ref="T48:U49"/>
    <mergeCell ref="Q44:R44"/>
    <mergeCell ref="S44:T44"/>
    <mergeCell ref="A45:A46"/>
    <mergeCell ref="B45:S46"/>
    <mergeCell ref="T40:U40"/>
    <mergeCell ref="B44:C44"/>
    <mergeCell ref="D44:E44"/>
    <mergeCell ref="J44:K44"/>
    <mergeCell ref="N44:O44"/>
    <mergeCell ref="T41:U42"/>
    <mergeCell ref="B43:C43"/>
    <mergeCell ref="D43:E43"/>
    <mergeCell ref="J43:K43"/>
    <mergeCell ref="N43:O43"/>
    <mergeCell ref="T36:U36"/>
    <mergeCell ref="S43:T43"/>
    <mergeCell ref="A41:A42"/>
    <mergeCell ref="B41:G42"/>
    <mergeCell ref="H41:L42"/>
    <mergeCell ref="M41:S42"/>
    <mergeCell ref="A37:A39"/>
    <mergeCell ref="B37:S39"/>
    <mergeCell ref="T37:U39"/>
    <mergeCell ref="B40:S40"/>
    <mergeCell ref="B36:C36"/>
    <mergeCell ref="D36:E36"/>
    <mergeCell ref="J36:K36"/>
    <mergeCell ref="N36:O36"/>
    <mergeCell ref="P36:Q36"/>
    <mergeCell ref="R36:S36"/>
    <mergeCell ref="B35:C35"/>
    <mergeCell ref="D35:E35"/>
    <mergeCell ref="J35:K35"/>
    <mergeCell ref="N35:O35"/>
    <mergeCell ref="B32:S32"/>
    <mergeCell ref="T32:U32"/>
    <mergeCell ref="P35:Q35"/>
    <mergeCell ref="R35:S35"/>
    <mergeCell ref="T35:U35"/>
    <mergeCell ref="A33:A34"/>
    <mergeCell ref="B33:G34"/>
    <mergeCell ref="H33:L34"/>
    <mergeCell ref="M33:S34"/>
    <mergeCell ref="T33:U34"/>
    <mergeCell ref="P29:Q29"/>
    <mergeCell ref="R29:S29"/>
    <mergeCell ref="T29:U29"/>
    <mergeCell ref="A30:A31"/>
    <mergeCell ref="B30:S31"/>
    <mergeCell ref="T30:U31"/>
    <mergeCell ref="B29:C29"/>
    <mergeCell ref="D29:E29"/>
    <mergeCell ref="J29:K29"/>
    <mergeCell ref="N29:O29"/>
    <mergeCell ref="T26:U27"/>
    <mergeCell ref="B28:C28"/>
    <mergeCell ref="D28:E28"/>
    <mergeCell ref="J28:K28"/>
    <mergeCell ref="N28:O28"/>
    <mergeCell ref="P28:Q28"/>
    <mergeCell ref="R28:S28"/>
    <mergeCell ref="T28:U28"/>
    <mergeCell ref="A26:A27"/>
    <mergeCell ref="B26:G27"/>
    <mergeCell ref="H26:L27"/>
    <mergeCell ref="M26:S27"/>
    <mergeCell ref="A22:A24"/>
    <mergeCell ref="B22:S24"/>
    <mergeCell ref="T22:U24"/>
    <mergeCell ref="B25:S25"/>
    <mergeCell ref="T25:U25"/>
    <mergeCell ref="P20:Q20"/>
    <mergeCell ref="R20:S20"/>
    <mergeCell ref="T20:U20"/>
    <mergeCell ref="B21:C21"/>
    <mergeCell ref="D21:E21"/>
    <mergeCell ref="J21:K21"/>
    <mergeCell ref="N21:O21"/>
    <mergeCell ref="P21:Q21"/>
    <mergeCell ref="R21:S21"/>
    <mergeCell ref="T21:U21"/>
    <mergeCell ref="B20:C20"/>
    <mergeCell ref="D20:E20"/>
    <mergeCell ref="J20:K20"/>
    <mergeCell ref="N20:O20"/>
    <mergeCell ref="B17:S17"/>
    <mergeCell ref="T17:U17"/>
    <mergeCell ref="A18:A19"/>
    <mergeCell ref="B18:G19"/>
    <mergeCell ref="H18:L19"/>
    <mergeCell ref="M18:S19"/>
    <mergeCell ref="T18:U19"/>
    <mergeCell ref="A14:A16"/>
    <mergeCell ref="B14:S14"/>
    <mergeCell ref="T14:U16"/>
    <mergeCell ref="B15:S15"/>
    <mergeCell ref="B16:S16"/>
    <mergeCell ref="B13:D13"/>
    <mergeCell ref="K13:L13"/>
    <mergeCell ref="M13:N13"/>
    <mergeCell ref="P13:Q13"/>
    <mergeCell ref="T10:U11"/>
    <mergeCell ref="B12:D12"/>
    <mergeCell ref="K12:L12"/>
    <mergeCell ref="M12:N12"/>
    <mergeCell ref="P12:Q12"/>
    <mergeCell ref="R12:S12"/>
    <mergeCell ref="T12:U12"/>
    <mergeCell ref="R13:S13"/>
    <mergeCell ref="T13:U13"/>
    <mergeCell ref="A10:A11"/>
    <mergeCell ref="B10:G11"/>
    <mergeCell ref="H10:L11"/>
    <mergeCell ref="M10:S11"/>
    <mergeCell ref="A6:A8"/>
    <mergeCell ref="B6:S8"/>
    <mergeCell ref="T6:U8"/>
    <mergeCell ref="B9:S9"/>
    <mergeCell ref="T9:U9"/>
    <mergeCell ref="T3:U5"/>
    <mergeCell ref="B5:C5"/>
    <mergeCell ref="D5:E5"/>
    <mergeCell ref="J5:K5"/>
    <mergeCell ref="M5:N5"/>
    <mergeCell ref="P5:Q5"/>
    <mergeCell ref="A1:T1"/>
    <mergeCell ref="A2:I2"/>
    <mergeCell ref="L2:T2"/>
    <mergeCell ref="A3:A5"/>
    <mergeCell ref="B3:F4"/>
    <mergeCell ref="G3:G5"/>
    <mergeCell ref="H3:K4"/>
    <mergeCell ref="L3:L5"/>
    <mergeCell ref="M3:Q4"/>
    <mergeCell ref="R3:S5"/>
  </mergeCell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овощи,фрукты,консервация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Захарова Наталья Борисовна</dc:creator>
  <cp:lastModifiedBy>Захарова Наталья Борисовна</cp:lastModifiedBy>
  <dcterms:created xsi:type="dcterms:W3CDTF">2011-12-27T11:22:57Z</dcterms:created>
  <dcterms:modified xsi:type="dcterms:W3CDTF">2011-12-27T11:23:13Z</dcterms:modified>
</cp:coreProperties>
</file>